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Mis datos\FbAWeb\"/>
    </mc:Choice>
  </mc:AlternateContent>
  <xr:revisionPtr revIDLastSave="0" documentId="13_ncr:1_{1E3942B9-8723-40C0-83E0-F28AABF545EC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Ventas" sheetId="1" r:id="rId1"/>
    <sheet name="Productos" sheetId="7" r:id="rId2"/>
    <sheet name="Clientes" sheetId="6" r:id="rId3"/>
    <sheet name="Estadisticas" sheetId="4" r:id="rId4"/>
  </sheets>
  <definedNames>
    <definedName name="EMPLEADO">Ventas!$B$11:$B$361</definedName>
    <definedName name="MONTO_TOTAL">Ventas!$I$11:$I$361</definedName>
    <definedName name="TabCli">Clientes!$A$2:$C$44</definedName>
    <definedName name="Tablita">Productos!$B$2:$C$25</definedName>
    <definedName name="Tablota">Productos!$A$2:$C$25</definedName>
    <definedName name="TIENDA">Ventas!$D$11:$D$361</definedName>
    <definedName name="TProd">Productos!$B$2:$C$25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1" i="1" l="1"/>
  <c r="C12" i="1" l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F77" i="1" s="1"/>
  <c r="I77" i="1" s="1"/>
  <c r="E78" i="1"/>
  <c r="E79" i="1"/>
  <c r="E80" i="1"/>
  <c r="E81" i="1"/>
  <c r="F81" i="1" s="1"/>
  <c r="I81" i="1" s="1"/>
  <c r="E82" i="1"/>
  <c r="E83" i="1"/>
  <c r="E84" i="1"/>
  <c r="E85" i="1"/>
  <c r="F85" i="1" s="1"/>
  <c r="I85" i="1" s="1"/>
  <c r="I26" i="4" s="1"/>
  <c r="E86" i="1"/>
  <c r="E87" i="1"/>
  <c r="E88" i="1"/>
  <c r="E89" i="1"/>
  <c r="F89" i="1" s="1"/>
  <c r="I89" i="1" s="1"/>
  <c r="E90" i="1"/>
  <c r="E91" i="1"/>
  <c r="E92" i="1"/>
  <c r="E93" i="1"/>
  <c r="F93" i="1" s="1"/>
  <c r="I93" i="1" s="1"/>
  <c r="E94" i="1"/>
  <c r="E95" i="1"/>
  <c r="E96" i="1"/>
  <c r="E97" i="1"/>
  <c r="F97" i="1" s="1"/>
  <c r="I97" i="1" s="1"/>
  <c r="E98" i="1"/>
  <c r="E99" i="1"/>
  <c r="E100" i="1"/>
  <c r="E101" i="1"/>
  <c r="F101" i="1" s="1"/>
  <c r="I101" i="1" s="1"/>
  <c r="E102" i="1"/>
  <c r="E103" i="1"/>
  <c r="E104" i="1"/>
  <c r="E105" i="1"/>
  <c r="F105" i="1" s="1"/>
  <c r="I105" i="1" s="1"/>
  <c r="E106" i="1"/>
  <c r="E107" i="1"/>
  <c r="E108" i="1"/>
  <c r="E109" i="1"/>
  <c r="F109" i="1" s="1"/>
  <c r="I109" i="1" s="1"/>
  <c r="E110" i="1"/>
  <c r="E111" i="1"/>
  <c r="E112" i="1"/>
  <c r="E113" i="1"/>
  <c r="F113" i="1" s="1"/>
  <c r="I113" i="1" s="1"/>
  <c r="K31" i="4" s="1"/>
  <c r="E114" i="1"/>
  <c r="E115" i="1"/>
  <c r="E116" i="1"/>
  <c r="E117" i="1"/>
  <c r="F117" i="1" s="1"/>
  <c r="I117" i="1" s="1"/>
  <c r="E118" i="1"/>
  <c r="E119" i="1"/>
  <c r="E120" i="1"/>
  <c r="E121" i="1"/>
  <c r="F121" i="1" s="1"/>
  <c r="I121" i="1" s="1"/>
  <c r="E122" i="1"/>
  <c r="E123" i="1"/>
  <c r="E124" i="1"/>
  <c r="E125" i="1"/>
  <c r="F125" i="1" s="1"/>
  <c r="I125" i="1" s="1"/>
  <c r="E126" i="1"/>
  <c r="E127" i="1"/>
  <c r="E128" i="1"/>
  <c r="E129" i="1"/>
  <c r="F129" i="1" s="1"/>
  <c r="I129" i="1" s="1"/>
  <c r="E130" i="1"/>
  <c r="E131" i="1"/>
  <c r="E132" i="1"/>
  <c r="E133" i="1"/>
  <c r="F133" i="1" s="1"/>
  <c r="I133" i="1" s="1"/>
  <c r="E134" i="1"/>
  <c r="E135" i="1"/>
  <c r="E136" i="1"/>
  <c r="E137" i="1"/>
  <c r="F137" i="1" s="1"/>
  <c r="I137" i="1" s="1"/>
  <c r="E138" i="1"/>
  <c r="E139" i="1"/>
  <c r="E140" i="1"/>
  <c r="E141" i="1"/>
  <c r="F141" i="1" s="1"/>
  <c r="I141" i="1" s="1"/>
  <c r="E142" i="1"/>
  <c r="E143" i="1"/>
  <c r="E144" i="1"/>
  <c r="E145" i="1"/>
  <c r="F145" i="1" s="1"/>
  <c r="I145" i="1" s="1"/>
  <c r="E146" i="1"/>
  <c r="E147" i="1"/>
  <c r="E148" i="1"/>
  <c r="E149" i="1"/>
  <c r="F149" i="1" s="1"/>
  <c r="I149" i="1" s="1"/>
  <c r="E150" i="1"/>
  <c r="E151" i="1"/>
  <c r="E152" i="1"/>
  <c r="E153" i="1"/>
  <c r="F153" i="1" s="1"/>
  <c r="I153" i="1" s="1"/>
  <c r="E154" i="1"/>
  <c r="E155" i="1"/>
  <c r="E156" i="1"/>
  <c r="E157" i="1"/>
  <c r="F157" i="1" s="1"/>
  <c r="I157" i="1" s="1"/>
  <c r="E158" i="1"/>
  <c r="E159" i="1"/>
  <c r="E160" i="1"/>
  <c r="E161" i="1"/>
  <c r="F161" i="1" s="1"/>
  <c r="I161" i="1" s="1"/>
  <c r="E162" i="1"/>
  <c r="E163" i="1"/>
  <c r="E164" i="1"/>
  <c r="E165" i="1"/>
  <c r="F165" i="1" s="1"/>
  <c r="I165" i="1" s="1"/>
  <c r="E166" i="1"/>
  <c r="E167" i="1"/>
  <c r="E168" i="1"/>
  <c r="E169" i="1"/>
  <c r="F169" i="1" s="1"/>
  <c r="I169" i="1" s="1"/>
  <c r="E170" i="1"/>
  <c r="E171" i="1"/>
  <c r="E172" i="1"/>
  <c r="E173" i="1"/>
  <c r="F173" i="1" s="1"/>
  <c r="I173" i="1" s="1"/>
  <c r="E174" i="1"/>
  <c r="E175" i="1"/>
  <c r="E176" i="1"/>
  <c r="E177" i="1"/>
  <c r="F177" i="1" s="1"/>
  <c r="I177" i="1" s="1"/>
  <c r="E178" i="1"/>
  <c r="E179" i="1"/>
  <c r="E180" i="1"/>
  <c r="E181" i="1"/>
  <c r="F181" i="1" s="1"/>
  <c r="I181" i="1" s="1"/>
  <c r="E182" i="1"/>
  <c r="E183" i="1"/>
  <c r="E184" i="1"/>
  <c r="E185" i="1"/>
  <c r="F185" i="1" s="1"/>
  <c r="I185" i="1" s="1"/>
  <c r="E186" i="1"/>
  <c r="E187" i="1"/>
  <c r="E188" i="1"/>
  <c r="E189" i="1"/>
  <c r="F189" i="1" s="1"/>
  <c r="I189" i="1" s="1"/>
  <c r="E190" i="1"/>
  <c r="E191" i="1"/>
  <c r="E192" i="1"/>
  <c r="E193" i="1"/>
  <c r="F193" i="1" s="1"/>
  <c r="I193" i="1" s="1"/>
  <c r="E194" i="1"/>
  <c r="E195" i="1"/>
  <c r="E196" i="1"/>
  <c r="E197" i="1"/>
  <c r="F197" i="1" s="1"/>
  <c r="I197" i="1" s="1"/>
  <c r="I28" i="4" s="1"/>
  <c r="E198" i="1"/>
  <c r="E199" i="1"/>
  <c r="E200" i="1"/>
  <c r="E201" i="1"/>
  <c r="F201" i="1" s="1"/>
  <c r="I201" i="1" s="1"/>
  <c r="E202" i="1"/>
  <c r="E203" i="1"/>
  <c r="E204" i="1"/>
  <c r="E205" i="1"/>
  <c r="F205" i="1" s="1"/>
  <c r="I205" i="1" s="1"/>
  <c r="E206" i="1"/>
  <c r="E207" i="1"/>
  <c r="E208" i="1"/>
  <c r="E209" i="1"/>
  <c r="F209" i="1" s="1"/>
  <c r="I209" i="1" s="1"/>
  <c r="E210" i="1"/>
  <c r="E211" i="1"/>
  <c r="E212" i="1"/>
  <c r="E213" i="1"/>
  <c r="F213" i="1" s="1"/>
  <c r="I213" i="1" s="1"/>
  <c r="E214" i="1"/>
  <c r="E215" i="1"/>
  <c r="E216" i="1"/>
  <c r="E217" i="1"/>
  <c r="F217" i="1" s="1"/>
  <c r="I217" i="1" s="1"/>
  <c r="E218" i="1"/>
  <c r="E219" i="1"/>
  <c r="E220" i="1"/>
  <c r="E221" i="1"/>
  <c r="F221" i="1" s="1"/>
  <c r="I221" i="1" s="1"/>
  <c r="K24" i="4" s="1"/>
  <c r="E222" i="1"/>
  <c r="E223" i="1"/>
  <c r="E224" i="1"/>
  <c r="E225" i="1"/>
  <c r="F225" i="1" s="1"/>
  <c r="I225" i="1" s="1"/>
  <c r="E226" i="1"/>
  <c r="E227" i="1"/>
  <c r="E228" i="1"/>
  <c r="E229" i="1"/>
  <c r="F229" i="1" s="1"/>
  <c r="I229" i="1" s="1"/>
  <c r="E230" i="1"/>
  <c r="E231" i="1"/>
  <c r="E232" i="1"/>
  <c r="E233" i="1"/>
  <c r="F233" i="1" s="1"/>
  <c r="I233" i="1" s="1"/>
  <c r="E234" i="1"/>
  <c r="E235" i="1"/>
  <c r="E236" i="1"/>
  <c r="E237" i="1"/>
  <c r="F237" i="1" s="1"/>
  <c r="I237" i="1" s="1"/>
  <c r="E238" i="1"/>
  <c r="E239" i="1"/>
  <c r="E240" i="1"/>
  <c r="E241" i="1"/>
  <c r="F241" i="1" s="1"/>
  <c r="I241" i="1" s="1"/>
  <c r="E242" i="1"/>
  <c r="E243" i="1"/>
  <c r="E244" i="1"/>
  <c r="E245" i="1"/>
  <c r="F245" i="1" s="1"/>
  <c r="I245" i="1" s="1"/>
  <c r="E246" i="1"/>
  <c r="E247" i="1"/>
  <c r="E248" i="1"/>
  <c r="E249" i="1"/>
  <c r="F249" i="1" s="1"/>
  <c r="I249" i="1" s="1"/>
  <c r="E250" i="1"/>
  <c r="E251" i="1"/>
  <c r="E252" i="1"/>
  <c r="E253" i="1"/>
  <c r="F253" i="1" s="1"/>
  <c r="I253" i="1" s="1"/>
  <c r="E254" i="1"/>
  <c r="E255" i="1"/>
  <c r="E256" i="1"/>
  <c r="E257" i="1"/>
  <c r="F257" i="1" s="1"/>
  <c r="I257" i="1" s="1"/>
  <c r="E258" i="1"/>
  <c r="E259" i="1"/>
  <c r="E260" i="1"/>
  <c r="E261" i="1"/>
  <c r="F261" i="1" s="1"/>
  <c r="I261" i="1" s="1"/>
  <c r="E262" i="1"/>
  <c r="E263" i="1"/>
  <c r="E264" i="1"/>
  <c r="E265" i="1"/>
  <c r="F265" i="1" s="1"/>
  <c r="I265" i="1" s="1"/>
  <c r="E266" i="1"/>
  <c r="E267" i="1"/>
  <c r="E268" i="1"/>
  <c r="E269" i="1"/>
  <c r="F269" i="1" s="1"/>
  <c r="I269" i="1" s="1"/>
  <c r="E270" i="1"/>
  <c r="E271" i="1"/>
  <c r="E272" i="1"/>
  <c r="E273" i="1"/>
  <c r="F273" i="1" s="1"/>
  <c r="I273" i="1" s="1"/>
  <c r="E274" i="1"/>
  <c r="E275" i="1"/>
  <c r="E276" i="1"/>
  <c r="E277" i="1"/>
  <c r="F277" i="1" s="1"/>
  <c r="I277" i="1" s="1"/>
  <c r="E278" i="1"/>
  <c r="E279" i="1"/>
  <c r="E280" i="1"/>
  <c r="E281" i="1"/>
  <c r="F281" i="1" s="1"/>
  <c r="I281" i="1" s="1"/>
  <c r="E282" i="1"/>
  <c r="E283" i="1"/>
  <c r="E284" i="1"/>
  <c r="E285" i="1"/>
  <c r="F285" i="1" s="1"/>
  <c r="I285" i="1" s="1"/>
  <c r="E286" i="1"/>
  <c r="E287" i="1"/>
  <c r="E288" i="1"/>
  <c r="E289" i="1"/>
  <c r="F289" i="1" s="1"/>
  <c r="I289" i="1" s="1"/>
  <c r="E290" i="1"/>
  <c r="E291" i="1"/>
  <c r="E292" i="1"/>
  <c r="E293" i="1"/>
  <c r="F293" i="1" s="1"/>
  <c r="I293" i="1" s="1"/>
  <c r="E294" i="1"/>
  <c r="E295" i="1"/>
  <c r="E296" i="1"/>
  <c r="E297" i="1"/>
  <c r="F297" i="1" s="1"/>
  <c r="I297" i="1" s="1"/>
  <c r="E298" i="1"/>
  <c r="E299" i="1"/>
  <c r="E300" i="1"/>
  <c r="E301" i="1"/>
  <c r="F301" i="1" s="1"/>
  <c r="I301" i="1" s="1"/>
  <c r="E302" i="1"/>
  <c r="E303" i="1"/>
  <c r="E304" i="1"/>
  <c r="E305" i="1"/>
  <c r="F305" i="1" s="1"/>
  <c r="I305" i="1" s="1"/>
  <c r="E306" i="1"/>
  <c r="E307" i="1"/>
  <c r="E308" i="1"/>
  <c r="E309" i="1"/>
  <c r="F309" i="1" s="1"/>
  <c r="I309" i="1" s="1"/>
  <c r="E310" i="1"/>
  <c r="E311" i="1"/>
  <c r="E312" i="1"/>
  <c r="E313" i="1"/>
  <c r="F313" i="1" s="1"/>
  <c r="I313" i="1" s="1"/>
  <c r="E314" i="1"/>
  <c r="E315" i="1"/>
  <c r="E316" i="1"/>
  <c r="E317" i="1"/>
  <c r="F317" i="1" s="1"/>
  <c r="I317" i="1" s="1"/>
  <c r="E318" i="1"/>
  <c r="E319" i="1"/>
  <c r="E320" i="1"/>
  <c r="E321" i="1"/>
  <c r="F321" i="1" s="1"/>
  <c r="I321" i="1" s="1"/>
  <c r="E322" i="1"/>
  <c r="E323" i="1"/>
  <c r="E324" i="1"/>
  <c r="E325" i="1"/>
  <c r="F325" i="1" s="1"/>
  <c r="I325" i="1" s="1"/>
  <c r="E326" i="1"/>
  <c r="E327" i="1"/>
  <c r="E328" i="1"/>
  <c r="E329" i="1"/>
  <c r="F329" i="1" s="1"/>
  <c r="I329" i="1" s="1"/>
  <c r="E330" i="1"/>
  <c r="E331" i="1"/>
  <c r="E332" i="1"/>
  <c r="E333" i="1"/>
  <c r="F333" i="1" s="1"/>
  <c r="I333" i="1" s="1"/>
  <c r="E334" i="1"/>
  <c r="E335" i="1"/>
  <c r="E336" i="1"/>
  <c r="E337" i="1"/>
  <c r="F337" i="1" s="1"/>
  <c r="I337" i="1" s="1"/>
  <c r="E338" i="1"/>
  <c r="E339" i="1"/>
  <c r="E340" i="1"/>
  <c r="E341" i="1"/>
  <c r="F341" i="1" s="1"/>
  <c r="I341" i="1" s="1"/>
  <c r="E342" i="1"/>
  <c r="E343" i="1"/>
  <c r="E344" i="1"/>
  <c r="E345" i="1"/>
  <c r="F345" i="1" s="1"/>
  <c r="I345" i="1" s="1"/>
  <c r="E346" i="1"/>
  <c r="E347" i="1"/>
  <c r="E348" i="1"/>
  <c r="E349" i="1"/>
  <c r="F349" i="1" s="1"/>
  <c r="I349" i="1" s="1"/>
  <c r="E350" i="1"/>
  <c r="E351" i="1"/>
  <c r="E352" i="1"/>
  <c r="E353" i="1"/>
  <c r="F353" i="1" s="1"/>
  <c r="I353" i="1" s="1"/>
  <c r="E354" i="1"/>
  <c r="E355" i="1"/>
  <c r="E356" i="1"/>
  <c r="E357" i="1"/>
  <c r="F357" i="1" s="1"/>
  <c r="I357" i="1" s="1"/>
  <c r="E358" i="1"/>
  <c r="E359" i="1"/>
  <c r="E360" i="1"/>
  <c r="E361" i="1"/>
  <c r="F361" i="1" s="1"/>
  <c r="I361" i="1" s="1"/>
  <c r="E11" i="1"/>
  <c r="I33" i="4"/>
  <c r="J31" i="4"/>
  <c r="J30" i="4"/>
  <c r="K29" i="4"/>
  <c r="J29" i="4"/>
  <c r="L28" i="4"/>
  <c r="K28" i="4"/>
  <c r="K27" i="4"/>
  <c r="K26" i="4"/>
  <c r="J26" i="4"/>
  <c r="K25" i="4"/>
  <c r="I25" i="4"/>
  <c r="I24" i="4"/>
  <c r="H30" i="4"/>
  <c r="H28" i="4"/>
  <c r="H25" i="4"/>
  <c r="F12" i="1"/>
  <c r="I12" i="1" s="1"/>
  <c r="F13" i="1"/>
  <c r="I13" i="1" s="1"/>
  <c r="F14" i="1"/>
  <c r="I14" i="1" s="1"/>
  <c r="F15" i="1"/>
  <c r="I15" i="1" s="1"/>
  <c r="F16" i="1"/>
  <c r="I16" i="1" s="1"/>
  <c r="F17" i="1"/>
  <c r="I17" i="1" s="1"/>
  <c r="F18" i="1"/>
  <c r="I18" i="1" s="1"/>
  <c r="F19" i="1"/>
  <c r="I19" i="1" s="1"/>
  <c r="F20" i="1"/>
  <c r="I20" i="1" s="1"/>
  <c r="J27" i="4" s="1"/>
  <c r="F21" i="1"/>
  <c r="I21" i="1" s="1"/>
  <c r="F22" i="1"/>
  <c r="I22" i="1" s="1"/>
  <c r="F23" i="1"/>
  <c r="I23" i="1" s="1"/>
  <c r="F24" i="1"/>
  <c r="I24" i="1" s="1"/>
  <c r="F25" i="1"/>
  <c r="I25" i="1" s="1"/>
  <c r="F26" i="1"/>
  <c r="I26" i="1" s="1"/>
  <c r="F27" i="1"/>
  <c r="I27" i="1" s="1"/>
  <c r="F28" i="1"/>
  <c r="I28" i="1" s="1"/>
  <c r="F29" i="1"/>
  <c r="I29" i="1" s="1"/>
  <c r="F30" i="1"/>
  <c r="I30" i="1" s="1"/>
  <c r="F31" i="1"/>
  <c r="I31" i="1" s="1"/>
  <c r="F32" i="1"/>
  <c r="I32" i="1" s="1"/>
  <c r="F33" i="1"/>
  <c r="I33" i="1" s="1"/>
  <c r="F34" i="1"/>
  <c r="I34" i="1" s="1"/>
  <c r="F35" i="1"/>
  <c r="I35" i="1" s="1"/>
  <c r="F36" i="1"/>
  <c r="I36" i="1" s="1"/>
  <c r="F37" i="1"/>
  <c r="I37" i="1" s="1"/>
  <c r="F38" i="1"/>
  <c r="I38" i="1" s="1"/>
  <c r="F39" i="1"/>
  <c r="I39" i="1" s="1"/>
  <c r="F40" i="1"/>
  <c r="I40" i="1" s="1"/>
  <c r="F41" i="1"/>
  <c r="I41" i="1" s="1"/>
  <c r="F42" i="1"/>
  <c r="I42" i="1" s="1"/>
  <c r="F43" i="1"/>
  <c r="I43" i="1" s="1"/>
  <c r="F44" i="1"/>
  <c r="I44" i="1" s="1"/>
  <c r="J25" i="4" s="1"/>
  <c r="F45" i="1"/>
  <c r="I45" i="1" s="1"/>
  <c r="F46" i="1"/>
  <c r="I46" i="1" s="1"/>
  <c r="F47" i="1"/>
  <c r="I47" i="1" s="1"/>
  <c r="F48" i="1"/>
  <c r="I48" i="1" s="1"/>
  <c r="F49" i="1"/>
  <c r="I49" i="1" s="1"/>
  <c r="H15" i="4" s="1"/>
  <c r="F50" i="1"/>
  <c r="I50" i="1" s="1"/>
  <c r="F51" i="1"/>
  <c r="I51" i="1" s="1"/>
  <c r="F52" i="1"/>
  <c r="I52" i="1" s="1"/>
  <c r="F53" i="1"/>
  <c r="I53" i="1" s="1"/>
  <c r="F54" i="1"/>
  <c r="I54" i="1" s="1"/>
  <c r="F55" i="1"/>
  <c r="I55" i="1" s="1"/>
  <c r="F56" i="1"/>
  <c r="I56" i="1" s="1"/>
  <c r="F57" i="1"/>
  <c r="I57" i="1" s="1"/>
  <c r="F58" i="1"/>
  <c r="I58" i="1" s="1"/>
  <c r="F59" i="1"/>
  <c r="I59" i="1" s="1"/>
  <c r="H32" i="4" s="1"/>
  <c r="F60" i="1"/>
  <c r="I60" i="1" s="1"/>
  <c r="F61" i="1"/>
  <c r="I61" i="1" s="1"/>
  <c r="F62" i="1"/>
  <c r="I62" i="1" s="1"/>
  <c r="J28" i="4" s="1"/>
  <c r="F63" i="1"/>
  <c r="I63" i="1" s="1"/>
  <c r="F64" i="1"/>
  <c r="I64" i="1" s="1"/>
  <c r="F65" i="1"/>
  <c r="I65" i="1" s="1"/>
  <c r="F66" i="1"/>
  <c r="I66" i="1" s="1"/>
  <c r="F67" i="1"/>
  <c r="I67" i="1" s="1"/>
  <c r="F68" i="1"/>
  <c r="I68" i="1" s="1"/>
  <c r="F69" i="1"/>
  <c r="I69" i="1" s="1"/>
  <c r="F70" i="1"/>
  <c r="I70" i="1" s="1"/>
  <c r="F71" i="1"/>
  <c r="I71" i="1" s="1"/>
  <c r="F72" i="1"/>
  <c r="I72" i="1" s="1"/>
  <c r="F73" i="1"/>
  <c r="I73" i="1" s="1"/>
  <c r="F74" i="1"/>
  <c r="I74" i="1" s="1"/>
  <c r="F75" i="1"/>
  <c r="I75" i="1" s="1"/>
  <c r="F76" i="1"/>
  <c r="I76" i="1" s="1"/>
  <c r="F78" i="1"/>
  <c r="I78" i="1" s="1"/>
  <c r="H16" i="4" s="1"/>
  <c r="F79" i="1"/>
  <c r="I79" i="1" s="1"/>
  <c r="H33" i="4" s="1"/>
  <c r="F80" i="1"/>
  <c r="I80" i="1" s="1"/>
  <c r="J32" i="4" s="1"/>
  <c r="F82" i="1"/>
  <c r="I82" i="1" s="1"/>
  <c r="F83" i="1"/>
  <c r="I83" i="1" s="1"/>
  <c r="F84" i="1"/>
  <c r="I84" i="1" s="1"/>
  <c r="F86" i="1"/>
  <c r="I86" i="1" s="1"/>
  <c r="F87" i="1"/>
  <c r="I87" i="1" s="1"/>
  <c r="F88" i="1"/>
  <c r="I88" i="1" s="1"/>
  <c r="K32" i="4" s="1"/>
  <c r="F90" i="1"/>
  <c r="I90" i="1" s="1"/>
  <c r="F91" i="1"/>
  <c r="I91" i="1" s="1"/>
  <c r="F92" i="1"/>
  <c r="I92" i="1" s="1"/>
  <c r="F94" i="1"/>
  <c r="I94" i="1" s="1"/>
  <c r="F95" i="1"/>
  <c r="I95" i="1" s="1"/>
  <c r="F96" i="1"/>
  <c r="I96" i="1" s="1"/>
  <c r="K30" i="4" s="1"/>
  <c r="F98" i="1"/>
  <c r="I98" i="1" s="1"/>
  <c r="F99" i="1"/>
  <c r="I99" i="1" s="1"/>
  <c r="F100" i="1"/>
  <c r="I100" i="1" s="1"/>
  <c r="F102" i="1"/>
  <c r="I102" i="1" s="1"/>
  <c r="F103" i="1"/>
  <c r="I103" i="1" s="1"/>
  <c r="F104" i="1"/>
  <c r="I104" i="1" s="1"/>
  <c r="F106" i="1"/>
  <c r="I106" i="1" s="1"/>
  <c r="F107" i="1"/>
  <c r="I107" i="1" s="1"/>
  <c r="F108" i="1"/>
  <c r="I108" i="1" s="1"/>
  <c r="F110" i="1"/>
  <c r="I110" i="1" s="1"/>
  <c r="F111" i="1"/>
  <c r="I111" i="1" s="1"/>
  <c r="F112" i="1"/>
  <c r="I112" i="1" s="1"/>
  <c r="F114" i="1"/>
  <c r="I114" i="1" s="1"/>
  <c r="F115" i="1"/>
  <c r="I115" i="1" s="1"/>
  <c r="F116" i="1"/>
  <c r="I116" i="1" s="1"/>
  <c r="F118" i="1"/>
  <c r="I118" i="1" s="1"/>
  <c r="F119" i="1"/>
  <c r="I119" i="1" s="1"/>
  <c r="F120" i="1"/>
  <c r="I120" i="1" s="1"/>
  <c r="F122" i="1"/>
  <c r="I122" i="1" s="1"/>
  <c r="F123" i="1"/>
  <c r="I123" i="1" s="1"/>
  <c r="F124" i="1"/>
  <c r="I124" i="1" s="1"/>
  <c r="F126" i="1"/>
  <c r="I126" i="1" s="1"/>
  <c r="F127" i="1"/>
  <c r="I127" i="1" s="1"/>
  <c r="F128" i="1"/>
  <c r="I128" i="1" s="1"/>
  <c r="F130" i="1"/>
  <c r="I130" i="1" s="1"/>
  <c r="L25" i="4" s="1"/>
  <c r="F131" i="1"/>
  <c r="I131" i="1" s="1"/>
  <c r="F132" i="1"/>
  <c r="I132" i="1" s="1"/>
  <c r="F134" i="1"/>
  <c r="I134" i="1" s="1"/>
  <c r="F135" i="1"/>
  <c r="I135" i="1" s="1"/>
  <c r="F136" i="1"/>
  <c r="I136" i="1" s="1"/>
  <c r="F138" i="1"/>
  <c r="I138" i="1" s="1"/>
  <c r="F139" i="1"/>
  <c r="I139" i="1" s="1"/>
  <c r="F140" i="1"/>
  <c r="I140" i="1" s="1"/>
  <c r="F142" i="1"/>
  <c r="I142" i="1" s="1"/>
  <c r="F143" i="1"/>
  <c r="I143" i="1" s="1"/>
  <c r="L29" i="4" s="1"/>
  <c r="F144" i="1"/>
  <c r="I144" i="1" s="1"/>
  <c r="F146" i="1"/>
  <c r="I146" i="1" s="1"/>
  <c r="F147" i="1"/>
  <c r="I147" i="1" s="1"/>
  <c r="F148" i="1"/>
  <c r="I148" i="1" s="1"/>
  <c r="F150" i="1"/>
  <c r="I150" i="1" s="1"/>
  <c r="F151" i="1"/>
  <c r="I151" i="1" s="1"/>
  <c r="F152" i="1"/>
  <c r="I152" i="1" s="1"/>
  <c r="F154" i="1"/>
  <c r="I154" i="1" s="1"/>
  <c r="F155" i="1"/>
  <c r="I155" i="1" s="1"/>
  <c r="F156" i="1"/>
  <c r="I156" i="1" s="1"/>
  <c r="F158" i="1"/>
  <c r="I158" i="1" s="1"/>
  <c r="F159" i="1"/>
  <c r="I159" i="1" s="1"/>
  <c r="F160" i="1"/>
  <c r="I160" i="1" s="1"/>
  <c r="F162" i="1"/>
  <c r="I162" i="1" s="1"/>
  <c r="F163" i="1"/>
  <c r="I163" i="1" s="1"/>
  <c r="F164" i="1"/>
  <c r="I164" i="1" s="1"/>
  <c r="F166" i="1"/>
  <c r="I166" i="1" s="1"/>
  <c r="F167" i="1"/>
  <c r="I167" i="1" s="1"/>
  <c r="F168" i="1"/>
  <c r="I168" i="1" s="1"/>
  <c r="F170" i="1"/>
  <c r="I170" i="1" s="1"/>
  <c r="F171" i="1"/>
  <c r="I171" i="1" s="1"/>
  <c r="F172" i="1"/>
  <c r="I172" i="1" s="1"/>
  <c r="F174" i="1"/>
  <c r="I174" i="1" s="1"/>
  <c r="F175" i="1"/>
  <c r="I175" i="1" s="1"/>
  <c r="F176" i="1"/>
  <c r="I176" i="1" s="1"/>
  <c r="F178" i="1"/>
  <c r="I178" i="1" s="1"/>
  <c r="F179" i="1"/>
  <c r="I179" i="1" s="1"/>
  <c r="F180" i="1"/>
  <c r="I180" i="1" s="1"/>
  <c r="F182" i="1"/>
  <c r="I182" i="1" s="1"/>
  <c r="F183" i="1"/>
  <c r="I183" i="1" s="1"/>
  <c r="F184" i="1"/>
  <c r="I184" i="1" s="1"/>
  <c r="F186" i="1"/>
  <c r="I186" i="1" s="1"/>
  <c r="F187" i="1"/>
  <c r="I187" i="1" s="1"/>
  <c r="F188" i="1"/>
  <c r="I188" i="1" s="1"/>
  <c r="F190" i="1"/>
  <c r="I190" i="1" s="1"/>
  <c r="F191" i="1"/>
  <c r="I191" i="1" s="1"/>
  <c r="F192" i="1"/>
  <c r="I192" i="1" s="1"/>
  <c r="F194" i="1"/>
  <c r="I194" i="1" s="1"/>
  <c r="F195" i="1"/>
  <c r="I195" i="1" s="1"/>
  <c r="F196" i="1"/>
  <c r="I196" i="1" s="1"/>
  <c r="F198" i="1"/>
  <c r="I198" i="1" s="1"/>
  <c r="F199" i="1"/>
  <c r="I199" i="1" s="1"/>
  <c r="F200" i="1"/>
  <c r="I200" i="1" s="1"/>
  <c r="F202" i="1"/>
  <c r="I202" i="1" s="1"/>
  <c r="F203" i="1"/>
  <c r="I203" i="1" s="1"/>
  <c r="F204" i="1"/>
  <c r="I204" i="1" s="1"/>
  <c r="F206" i="1"/>
  <c r="I206" i="1" s="1"/>
  <c r="F207" i="1"/>
  <c r="I207" i="1" s="1"/>
  <c r="F208" i="1"/>
  <c r="I208" i="1" s="1"/>
  <c r="F210" i="1"/>
  <c r="I210" i="1" s="1"/>
  <c r="F211" i="1"/>
  <c r="I211" i="1" s="1"/>
  <c r="F212" i="1"/>
  <c r="I212" i="1" s="1"/>
  <c r="L27" i="4" s="1"/>
  <c r="F214" i="1"/>
  <c r="I214" i="1" s="1"/>
  <c r="F215" i="1"/>
  <c r="I215" i="1" s="1"/>
  <c r="F216" i="1"/>
  <c r="I216" i="1" s="1"/>
  <c r="F218" i="1"/>
  <c r="I218" i="1" s="1"/>
  <c r="F219" i="1"/>
  <c r="I219" i="1" s="1"/>
  <c r="F220" i="1"/>
  <c r="I220" i="1" s="1"/>
  <c r="F222" i="1"/>
  <c r="I222" i="1" s="1"/>
  <c r="F223" i="1"/>
  <c r="I223" i="1" s="1"/>
  <c r="F224" i="1"/>
  <c r="I224" i="1" s="1"/>
  <c r="F226" i="1"/>
  <c r="I226" i="1" s="1"/>
  <c r="F227" i="1"/>
  <c r="I227" i="1" s="1"/>
  <c r="F228" i="1"/>
  <c r="I228" i="1" s="1"/>
  <c r="F230" i="1"/>
  <c r="I230" i="1" s="1"/>
  <c r="F231" i="1"/>
  <c r="I231" i="1" s="1"/>
  <c r="F232" i="1"/>
  <c r="I232" i="1" s="1"/>
  <c r="F234" i="1"/>
  <c r="I234" i="1" s="1"/>
  <c r="F235" i="1"/>
  <c r="I235" i="1" s="1"/>
  <c r="F236" i="1"/>
  <c r="I236" i="1" s="1"/>
  <c r="L33" i="4" s="1"/>
  <c r="F238" i="1"/>
  <c r="I238" i="1" s="1"/>
  <c r="F239" i="1"/>
  <c r="I239" i="1" s="1"/>
  <c r="F240" i="1"/>
  <c r="I240" i="1" s="1"/>
  <c r="F242" i="1"/>
  <c r="I242" i="1" s="1"/>
  <c r="F243" i="1"/>
  <c r="I243" i="1" s="1"/>
  <c r="F244" i="1"/>
  <c r="I244" i="1" s="1"/>
  <c r="F246" i="1"/>
  <c r="I246" i="1" s="1"/>
  <c r="F247" i="1"/>
  <c r="I247" i="1" s="1"/>
  <c r="F248" i="1"/>
  <c r="I248" i="1" s="1"/>
  <c r="F250" i="1"/>
  <c r="I250" i="1" s="1"/>
  <c r="F251" i="1"/>
  <c r="I251" i="1" s="1"/>
  <c r="F252" i="1"/>
  <c r="I252" i="1" s="1"/>
  <c r="F254" i="1"/>
  <c r="I254" i="1" s="1"/>
  <c r="F255" i="1"/>
  <c r="I255" i="1" s="1"/>
  <c r="F256" i="1"/>
  <c r="I256" i="1" s="1"/>
  <c r="F258" i="1"/>
  <c r="I258" i="1" s="1"/>
  <c r="F259" i="1"/>
  <c r="I259" i="1" s="1"/>
  <c r="F260" i="1"/>
  <c r="I260" i="1" s="1"/>
  <c r="F262" i="1"/>
  <c r="I262" i="1" s="1"/>
  <c r="F263" i="1"/>
  <c r="I263" i="1" s="1"/>
  <c r="F264" i="1"/>
  <c r="I264" i="1" s="1"/>
  <c r="F266" i="1"/>
  <c r="I266" i="1" s="1"/>
  <c r="F267" i="1"/>
  <c r="I267" i="1" s="1"/>
  <c r="F268" i="1"/>
  <c r="I268" i="1" s="1"/>
  <c r="F270" i="1"/>
  <c r="I270" i="1" s="1"/>
  <c r="F271" i="1"/>
  <c r="I271" i="1" s="1"/>
  <c r="F272" i="1"/>
  <c r="I272" i="1" s="1"/>
  <c r="F274" i="1"/>
  <c r="I274" i="1" s="1"/>
  <c r="F275" i="1"/>
  <c r="I275" i="1" s="1"/>
  <c r="F276" i="1"/>
  <c r="I276" i="1" s="1"/>
  <c r="F278" i="1"/>
  <c r="I278" i="1" s="1"/>
  <c r="F279" i="1"/>
  <c r="I279" i="1" s="1"/>
  <c r="F280" i="1"/>
  <c r="I280" i="1" s="1"/>
  <c r="F282" i="1"/>
  <c r="I282" i="1" s="1"/>
  <c r="F283" i="1"/>
  <c r="I283" i="1" s="1"/>
  <c r="F284" i="1"/>
  <c r="I284" i="1" s="1"/>
  <c r="F286" i="1"/>
  <c r="I286" i="1" s="1"/>
  <c r="L32" i="4" s="1"/>
  <c r="F287" i="1"/>
  <c r="I287" i="1" s="1"/>
  <c r="F288" i="1"/>
  <c r="I288" i="1" s="1"/>
  <c r="J33" i="4" s="1"/>
  <c r="F290" i="1"/>
  <c r="I290" i="1" s="1"/>
  <c r="F291" i="1"/>
  <c r="I291" i="1" s="1"/>
  <c r="F292" i="1"/>
  <c r="I292" i="1" s="1"/>
  <c r="F294" i="1"/>
  <c r="I294" i="1" s="1"/>
  <c r="F295" i="1"/>
  <c r="I295" i="1" s="1"/>
  <c r="F296" i="1"/>
  <c r="I296" i="1" s="1"/>
  <c r="F298" i="1"/>
  <c r="I298" i="1" s="1"/>
  <c r="F299" i="1"/>
  <c r="I299" i="1" s="1"/>
  <c r="F300" i="1"/>
  <c r="I300" i="1" s="1"/>
  <c r="F302" i="1"/>
  <c r="I302" i="1" s="1"/>
  <c r="F303" i="1"/>
  <c r="I303" i="1" s="1"/>
  <c r="F304" i="1"/>
  <c r="I304" i="1" s="1"/>
  <c r="F306" i="1"/>
  <c r="I306" i="1" s="1"/>
  <c r="F307" i="1"/>
  <c r="I307" i="1" s="1"/>
  <c r="F308" i="1"/>
  <c r="I308" i="1" s="1"/>
  <c r="F310" i="1"/>
  <c r="I310" i="1" s="1"/>
  <c r="F311" i="1"/>
  <c r="I311" i="1" s="1"/>
  <c r="F312" i="1"/>
  <c r="I312" i="1" s="1"/>
  <c r="F314" i="1"/>
  <c r="I314" i="1" s="1"/>
  <c r="F315" i="1"/>
  <c r="I315" i="1" s="1"/>
  <c r="F316" i="1"/>
  <c r="I316" i="1" s="1"/>
  <c r="F318" i="1"/>
  <c r="I318" i="1" s="1"/>
  <c r="F319" i="1"/>
  <c r="I319" i="1" s="1"/>
  <c r="F320" i="1"/>
  <c r="I320" i="1" s="1"/>
  <c r="F322" i="1"/>
  <c r="I322" i="1" s="1"/>
  <c r="F323" i="1"/>
  <c r="I323" i="1" s="1"/>
  <c r="F324" i="1"/>
  <c r="I324" i="1" s="1"/>
  <c r="F326" i="1"/>
  <c r="I326" i="1" s="1"/>
  <c r="F327" i="1"/>
  <c r="I327" i="1" s="1"/>
  <c r="F328" i="1"/>
  <c r="I328" i="1" s="1"/>
  <c r="F330" i="1"/>
  <c r="I330" i="1" s="1"/>
  <c r="F331" i="1"/>
  <c r="I331" i="1" s="1"/>
  <c r="F332" i="1"/>
  <c r="I332" i="1" s="1"/>
  <c r="F334" i="1"/>
  <c r="I334" i="1" s="1"/>
  <c r="F335" i="1"/>
  <c r="I335" i="1" s="1"/>
  <c r="F336" i="1"/>
  <c r="I336" i="1" s="1"/>
  <c r="F338" i="1"/>
  <c r="I338" i="1" s="1"/>
  <c r="I31" i="4" s="1"/>
  <c r="F339" i="1"/>
  <c r="I339" i="1" s="1"/>
  <c r="F340" i="1"/>
  <c r="I340" i="1" s="1"/>
  <c r="F342" i="1"/>
  <c r="I342" i="1" s="1"/>
  <c r="F343" i="1"/>
  <c r="I343" i="1" s="1"/>
  <c r="F344" i="1"/>
  <c r="I344" i="1" s="1"/>
  <c r="F346" i="1"/>
  <c r="I346" i="1" s="1"/>
  <c r="F347" i="1"/>
  <c r="I347" i="1" s="1"/>
  <c r="F348" i="1"/>
  <c r="I348" i="1" s="1"/>
  <c r="F350" i="1"/>
  <c r="I350" i="1" s="1"/>
  <c r="H26" i="4" s="1"/>
  <c r="F351" i="1"/>
  <c r="I351" i="1" s="1"/>
  <c r="F352" i="1"/>
  <c r="I352" i="1" s="1"/>
  <c r="F354" i="1"/>
  <c r="I354" i="1" s="1"/>
  <c r="F355" i="1"/>
  <c r="I355" i="1" s="1"/>
  <c r="I27" i="4" s="1"/>
  <c r="F356" i="1"/>
  <c r="I356" i="1" s="1"/>
  <c r="F358" i="1"/>
  <c r="I358" i="1" s="1"/>
  <c r="F359" i="1"/>
  <c r="I359" i="1" s="1"/>
  <c r="I29" i="4" s="1"/>
  <c r="F360" i="1"/>
  <c r="I360" i="1" s="1"/>
  <c r="Z361" i="1"/>
  <c r="Z360" i="1"/>
  <c r="Z359" i="1"/>
  <c r="Z358" i="1"/>
  <c r="Z357" i="1"/>
  <c r="Z356" i="1"/>
  <c r="Z355" i="1"/>
  <c r="Z354" i="1"/>
  <c r="Z353" i="1"/>
  <c r="Z352" i="1"/>
  <c r="Z351" i="1"/>
  <c r="Z350" i="1"/>
  <c r="Z349" i="1"/>
  <c r="Z348" i="1"/>
  <c r="Z347" i="1"/>
  <c r="Z346" i="1"/>
  <c r="Z345" i="1"/>
  <c r="Z344" i="1"/>
  <c r="Z343" i="1"/>
  <c r="Z342" i="1"/>
  <c r="Z341" i="1"/>
  <c r="Z340" i="1"/>
  <c r="Z339" i="1"/>
  <c r="Z338" i="1"/>
  <c r="Z337" i="1"/>
  <c r="Z336" i="1"/>
  <c r="Z335" i="1"/>
  <c r="Z334" i="1"/>
  <c r="Z333" i="1"/>
  <c r="Z332" i="1"/>
  <c r="Z331" i="1"/>
  <c r="Z330" i="1"/>
  <c r="Z329" i="1"/>
  <c r="Z328" i="1"/>
  <c r="Z327" i="1"/>
  <c r="Z326" i="1"/>
  <c r="Z325" i="1"/>
  <c r="Z324" i="1"/>
  <c r="Z323" i="1"/>
  <c r="Z322" i="1"/>
  <c r="Z321" i="1"/>
  <c r="Z320" i="1"/>
  <c r="Z319" i="1"/>
  <c r="Z318" i="1"/>
  <c r="Z317" i="1"/>
  <c r="Z316" i="1"/>
  <c r="Z315" i="1"/>
  <c r="Z314" i="1"/>
  <c r="Z313" i="1"/>
  <c r="Z312" i="1"/>
  <c r="Z311" i="1"/>
  <c r="Z310" i="1"/>
  <c r="Z309" i="1"/>
  <c r="Z308" i="1"/>
  <c r="Z307" i="1"/>
  <c r="Z306" i="1"/>
  <c r="Z305" i="1"/>
  <c r="Z304" i="1"/>
  <c r="Z303" i="1"/>
  <c r="Z302" i="1"/>
  <c r="Z301" i="1"/>
  <c r="Z300" i="1"/>
  <c r="Z299" i="1"/>
  <c r="Z298" i="1"/>
  <c r="Z297" i="1"/>
  <c r="Z296" i="1"/>
  <c r="Z295" i="1"/>
  <c r="Z294" i="1"/>
  <c r="Z293" i="1"/>
  <c r="Z292" i="1"/>
  <c r="Z291" i="1"/>
  <c r="Z290" i="1"/>
  <c r="Z289" i="1"/>
  <c r="Z288" i="1"/>
  <c r="Z287" i="1"/>
  <c r="Z286" i="1"/>
  <c r="Z285" i="1"/>
  <c r="Z284" i="1"/>
  <c r="Z283" i="1"/>
  <c r="Z282" i="1"/>
  <c r="Z281" i="1"/>
  <c r="Z280" i="1"/>
  <c r="Z279" i="1"/>
  <c r="Z278" i="1"/>
  <c r="Z277" i="1"/>
  <c r="Z276" i="1"/>
  <c r="Z275" i="1"/>
  <c r="Z274" i="1"/>
  <c r="Z273" i="1"/>
  <c r="Z272" i="1"/>
  <c r="Z271" i="1"/>
  <c r="Z270" i="1"/>
  <c r="Z269" i="1"/>
  <c r="Z268" i="1"/>
  <c r="Z267" i="1"/>
  <c r="Z266" i="1"/>
  <c r="Z265" i="1"/>
  <c r="Z264" i="1"/>
  <c r="Z263" i="1"/>
  <c r="Z262" i="1"/>
  <c r="Z261" i="1"/>
  <c r="Z260" i="1"/>
  <c r="Z259" i="1"/>
  <c r="Z258" i="1"/>
  <c r="Z257" i="1"/>
  <c r="Z256" i="1"/>
  <c r="Z255" i="1"/>
  <c r="Z254" i="1"/>
  <c r="Z253" i="1"/>
  <c r="Z252" i="1"/>
  <c r="Z251" i="1"/>
  <c r="Z250" i="1"/>
  <c r="Z249" i="1"/>
  <c r="Z248" i="1"/>
  <c r="Z247" i="1"/>
  <c r="Z246" i="1"/>
  <c r="Z245" i="1"/>
  <c r="Z244" i="1"/>
  <c r="Z243" i="1"/>
  <c r="Z242" i="1"/>
  <c r="Z241" i="1"/>
  <c r="Z240" i="1"/>
  <c r="Z239" i="1"/>
  <c r="Z238" i="1"/>
  <c r="Z237" i="1"/>
  <c r="Z236" i="1"/>
  <c r="Z235" i="1"/>
  <c r="Z234" i="1"/>
  <c r="Z233" i="1"/>
  <c r="Z232" i="1"/>
  <c r="Z231" i="1"/>
  <c r="Z230" i="1"/>
  <c r="Z229" i="1"/>
  <c r="Z228" i="1"/>
  <c r="Z227" i="1"/>
  <c r="Z226" i="1"/>
  <c r="Z225" i="1"/>
  <c r="Z224" i="1"/>
  <c r="Z223" i="1"/>
  <c r="Z222" i="1"/>
  <c r="Z221" i="1"/>
  <c r="Z220" i="1"/>
  <c r="Z219" i="1"/>
  <c r="Z218" i="1"/>
  <c r="Z217" i="1"/>
  <c r="Z216" i="1"/>
  <c r="Z215" i="1"/>
  <c r="Z214" i="1"/>
  <c r="Z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Z200" i="1"/>
  <c r="Z199" i="1"/>
  <c r="Z198" i="1"/>
  <c r="Z197" i="1"/>
  <c r="Z196" i="1"/>
  <c r="Z195" i="1"/>
  <c r="Z194" i="1"/>
  <c r="Z193" i="1"/>
  <c r="Z192" i="1"/>
  <c r="Z191" i="1"/>
  <c r="Z190" i="1"/>
  <c r="Z189" i="1"/>
  <c r="Z188" i="1"/>
  <c r="Z187" i="1"/>
  <c r="Z186" i="1"/>
  <c r="Z185" i="1"/>
  <c r="Z184" i="1"/>
  <c r="Z183" i="1"/>
  <c r="Z182" i="1"/>
  <c r="Z181" i="1"/>
  <c r="Z180" i="1"/>
  <c r="Z179" i="1"/>
  <c r="Z178" i="1"/>
  <c r="Z177" i="1"/>
  <c r="Z176" i="1"/>
  <c r="Z175" i="1"/>
  <c r="Z174" i="1"/>
  <c r="Z173" i="1"/>
  <c r="Z172" i="1"/>
  <c r="Z171" i="1"/>
  <c r="Z170" i="1"/>
  <c r="Z169" i="1"/>
  <c r="Z168" i="1"/>
  <c r="Z167" i="1"/>
  <c r="Z166" i="1"/>
  <c r="Z165" i="1"/>
  <c r="Z164" i="1"/>
  <c r="Z163" i="1"/>
  <c r="Z162" i="1"/>
  <c r="Z161" i="1"/>
  <c r="Z160" i="1"/>
  <c r="Z159" i="1"/>
  <c r="Z158" i="1"/>
  <c r="Z157" i="1"/>
  <c r="Z156" i="1"/>
  <c r="Z155" i="1"/>
  <c r="Z154" i="1"/>
  <c r="Z153" i="1"/>
  <c r="Z152" i="1"/>
  <c r="Z151" i="1"/>
  <c r="Z150" i="1"/>
  <c r="Z149" i="1"/>
  <c r="Z148" i="1"/>
  <c r="Z147" i="1"/>
  <c r="Z146" i="1"/>
  <c r="Z145" i="1"/>
  <c r="Z144" i="1"/>
  <c r="Z143" i="1"/>
  <c r="Z142" i="1"/>
  <c r="Z141" i="1"/>
  <c r="Z140" i="1"/>
  <c r="Z139" i="1"/>
  <c r="Z138" i="1"/>
  <c r="Z137" i="1"/>
  <c r="Z136" i="1"/>
  <c r="Z135" i="1"/>
  <c r="Z134" i="1"/>
  <c r="Z133" i="1"/>
  <c r="Z132" i="1"/>
  <c r="Z131" i="1"/>
  <c r="Z130" i="1"/>
  <c r="Z129" i="1"/>
  <c r="Z128" i="1"/>
  <c r="Z127" i="1"/>
  <c r="Z126" i="1"/>
  <c r="Z125" i="1"/>
  <c r="Z124" i="1"/>
  <c r="Z123" i="1"/>
  <c r="Z122" i="1"/>
  <c r="Z121" i="1"/>
  <c r="Z120" i="1"/>
  <c r="Z119" i="1"/>
  <c r="Z118" i="1"/>
  <c r="Z117" i="1"/>
  <c r="Z116" i="1"/>
  <c r="Z115" i="1"/>
  <c r="Z114" i="1"/>
  <c r="Z113" i="1"/>
  <c r="Z112" i="1"/>
  <c r="Z111" i="1"/>
  <c r="Z110" i="1"/>
  <c r="Z109" i="1"/>
  <c r="Z108" i="1"/>
  <c r="Z107" i="1"/>
  <c r="Z106" i="1"/>
  <c r="Z105" i="1"/>
  <c r="Z104" i="1"/>
  <c r="Z103" i="1"/>
  <c r="Z102" i="1"/>
  <c r="Z101" i="1"/>
  <c r="Z100" i="1"/>
  <c r="Z99" i="1"/>
  <c r="Z98" i="1"/>
  <c r="Z97" i="1"/>
  <c r="Z96" i="1"/>
  <c r="Z95" i="1"/>
  <c r="Z94" i="1"/>
  <c r="Z93" i="1"/>
  <c r="Z92" i="1"/>
  <c r="Z91" i="1"/>
  <c r="Z90" i="1"/>
  <c r="Z89" i="1"/>
  <c r="Z88" i="1"/>
  <c r="Z87" i="1"/>
  <c r="Z86" i="1"/>
  <c r="Z85" i="1"/>
  <c r="Z84" i="1"/>
  <c r="Z83" i="1"/>
  <c r="Z82" i="1"/>
  <c r="Z81" i="1"/>
  <c r="Z80" i="1"/>
  <c r="Z79" i="1"/>
  <c r="Z78" i="1"/>
  <c r="Z77" i="1"/>
  <c r="Z76" i="1"/>
  <c r="Z75" i="1"/>
  <c r="Z74" i="1"/>
  <c r="Z73" i="1"/>
  <c r="Z72" i="1"/>
  <c r="Z71" i="1"/>
  <c r="Z70" i="1"/>
  <c r="Z69" i="1"/>
  <c r="Z68" i="1"/>
  <c r="Z67" i="1"/>
  <c r="Z66" i="1"/>
  <c r="Z65" i="1"/>
  <c r="Z64" i="1"/>
  <c r="Z63" i="1"/>
  <c r="Z62" i="1"/>
  <c r="Z61" i="1"/>
  <c r="Z60" i="1"/>
  <c r="Z59" i="1"/>
  <c r="Z58" i="1"/>
  <c r="Z57" i="1"/>
  <c r="Z56" i="1"/>
  <c r="Z55" i="1"/>
  <c r="Z54" i="1"/>
  <c r="Z53" i="1"/>
  <c r="Z52" i="1"/>
  <c r="Z51" i="1"/>
  <c r="Z50" i="1"/>
  <c r="Z49" i="1"/>
  <c r="Z48" i="1"/>
  <c r="Z47" i="1"/>
  <c r="Z46" i="1"/>
  <c r="Z45" i="1"/>
  <c r="Z44" i="1"/>
  <c r="Z43" i="1"/>
  <c r="Z42" i="1"/>
  <c r="Z41" i="1"/>
  <c r="Z40" i="1"/>
  <c r="Z39" i="1"/>
  <c r="Z38" i="1"/>
  <c r="Z37" i="1"/>
  <c r="Z36" i="1"/>
  <c r="Z35" i="1"/>
  <c r="Z34" i="1"/>
  <c r="Z33" i="1"/>
  <c r="Z32" i="1"/>
  <c r="Z31" i="1"/>
  <c r="Z30" i="1"/>
  <c r="Z29" i="1"/>
  <c r="Z28" i="1"/>
  <c r="Z27" i="1"/>
  <c r="Z26" i="1"/>
  <c r="Z25" i="1"/>
  <c r="Z24" i="1"/>
  <c r="Z23" i="1"/>
  <c r="Z22" i="1"/>
  <c r="Z21" i="1"/>
  <c r="Z20" i="1"/>
  <c r="Z19" i="1"/>
  <c r="Z18" i="1"/>
  <c r="Z17" i="1"/>
  <c r="Z16" i="1"/>
  <c r="Z15" i="1"/>
  <c r="Z14" i="1"/>
  <c r="Z13" i="1"/>
  <c r="Z12" i="1"/>
  <c r="Z11" i="1"/>
  <c r="D17" i="4" l="1"/>
  <c r="D21" i="4"/>
  <c r="J24" i="4"/>
  <c r="H29" i="4"/>
  <c r="D18" i="4"/>
  <c r="L26" i="4"/>
  <c r="D15" i="4"/>
  <c r="D20" i="4"/>
  <c r="D14" i="4"/>
  <c r="D22" i="4"/>
  <c r="K33" i="4"/>
  <c r="D16" i="4"/>
  <c r="D13" i="4"/>
  <c r="H31" i="4"/>
  <c r="L30" i="4"/>
  <c r="H14" i="4"/>
  <c r="H24" i="4"/>
  <c r="L24" i="4"/>
  <c r="L31" i="4"/>
  <c r="I30" i="4"/>
  <c r="H27" i="4"/>
  <c r="I32" i="4"/>
  <c r="H13" i="4"/>
  <c r="H17" i="4"/>
  <c r="F11" i="1" l="1"/>
  <c r="I11" i="1" s="1"/>
  <c r="D19" i="4" s="1"/>
</calcChain>
</file>

<file path=xl/sharedStrings.xml><?xml version="1.0" encoding="utf-8"?>
<sst xmlns="http://schemas.openxmlformats.org/spreadsheetml/2006/main" count="2656" uniqueCount="263">
  <si>
    <t>CONSORCIO COMERCIAL "PLAZA MIRA"</t>
  </si>
  <si>
    <t>Lima Plaza Shopping Master</t>
  </si>
  <si>
    <t>Los Caramelos 1230</t>
  </si>
  <si>
    <t>Chosica</t>
  </si>
  <si>
    <t>TIENDA</t>
  </si>
  <si>
    <t>PRODUCTO</t>
  </si>
  <si>
    <t>Horno Microonda "Rex"</t>
  </si>
  <si>
    <t>Jockey Plaza</t>
  </si>
  <si>
    <t>Mega Plaza</t>
  </si>
  <si>
    <t>Plaza San Miguel</t>
  </si>
  <si>
    <t>FECHA</t>
  </si>
  <si>
    <t>CANTIDAD</t>
  </si>
  <si>
    <t>EMPLEADO</t>
  </si>
  <si>
    <t>Franklin, Larry</t>
  </si>
  <si>
    <t>Petry, Robin</t>
  </si>
  <si>
    <t>Asonte, Toni</t>
  </si>
  <si>
    <t>Dorfberg, Jeremy</t>
  </si>
  <si>
    <t>Berwick, Sam</t>
  </si>
  <si>
    <t>Mueller, Ursula</t>
  </si>
  <si>
    <t>Aruda, Felice</t>
  </si>
  <si>
    <t>Wells, Jason</t>
  </si>
  <si>
    <t>Kane, Sheryl</t>
  </si>
  <si>
    <t>Corwick, Rob</t>
  </si>
  <si>
    <t>MONTO TOTAL</t>
  </si>
  <si>
    <t>Forma Pago</t>
  </si>
  <si>
    <t>PRECIO($)</t>
  </si>
  <si>
    <t>Tcred. Credimas Bco. Cred</t>
  </si>
  <si>
    <t>T. Cred. Ripley</t>
  </si>
  <si>
    <t>Tcred. Ahorros Bco. Wiese</t>
  </si>
  <si>
    <t>T. Cred. Saga Falabella</t>
  </si>
  <si>
    <t>T.Cred. Metro</t>
  </si>
  <si>
    <t>Tcred. Personal Bco. Wiese</t>
  </si>
  <si>
    <t>Tcred. Am.Exp Bco. Cred</t>
  </si>
  <si>
    <t>Tcred. Dorada XP Bco. Cred</t>
  </si>
  <si>
    <t>Efectivo</t>
  </si>
  <si>
    <t>T. Cred. E Wong</t>
  </si>
  <si>
    <t>T. Cred. Plaza Vea</t>
  </si>
  <si>
    <t>Tcred. Am.Exp Bco. Conti</t>
  </si>
  <si>
    <t>Tcred. Am.Exp Bco. Interbanc</t>
  </si>
  <si>
    <t>Tcred. Dorada Bco. Interbanc</t>
  </si>
  <si>
    <t>Tcred. Ahorros Bco. Conti</t>
  </si>
  <si>
    <t>Tcred. Am.Exp Bco. Wiese</t>
  </si>
  <si>
    <t>David Wells</t>
  </si>
  <si>
    <t>Karri Wu</t>
  </si>
  <si>
    <t>Lakeland Foods</t>
  </si>
  <si>
    <t>Whole Foods Bakery</t>
  </si>
  <si>
    <t>Lakeland Arts Board</t>
  </si>
  <si>
    <t>Nebraska Board of Arts</t>
  </si>
  <si>
    <t>Barry Dawes</t>
  </si>
  <si>
    <t>Linda Greene</t>
  </si>
  <si>
    <t>Toy World</t>
  </si>
  <si>
    <t>Music Junction</t>
  </si>
  <si>
    <t>Midwest Music</t>
  </si>
  <si>
    <t>Westside Mall</t>
  </si>
  <si>
    <t>Greenwood Bakery</t>
  </si>
  <si>
    <t>Ryan Kaufmann</t>
  </si>
  <si>
    <t>National Endowment of the Arts</t>
  </si>
  <si>
    <t>Gary Michaels</t>
  </si>
  <si>
    <t>Barbara Snell</t>
  </si>
  <si>
    <t>Linda Snell</t>
  </si>
  <si>
    <t>Andy Ramirez</t>
  </si>
  <si>
    <t>Kevin Karls</t>
  </si>
  <si>
    <t>Phipps Auto</t>
  </si>
  <si>
    <t>Miller's Grocery</t>
  </si>
  <si>
    <t>Cindy Alvarez</t>
  </si>
  <si>
    <t>Juan Williams</t>
  </si>
  <si>
    <t>Terry's Gifts</t>
  </si>
  <si>
    <t>Howard Lee</t>
  </si>
  <si>
    <t>Joan Smith</t>
  </si>
  <si>
    <t>Stepforth Hardware</t>
  </si>
  <si>
    <t>Music Store</t>
  </si>
  <si>
    <t>Vera Ulanger</t>
  </si>
  <si>
    <t>Thomas Kemp</t>
  </si>
  <si>
    <t>Lakeland Lanes</t>
  </si>
  <si>
    <t>Nancy Yi</t>
  </si>
  <si>
    <t>Lakeland Gifts</t>
  </si>
  <si>
    <t>Mitchell Maazel</t>
  </si>
  <si>
    <t>Kyle Keel</t>
  </si>
  <si>
    <t>Chad Hawkes Family</t>
  </si>
  <si>
    <t>Sidney Deans Family</t>
  </si>
  <si>
    <t>Cronkite Foundation</t>
  </si>
  <si>
    <t>Music Group</t>
  </si>
  <si>
    <t>Gallery 510</t>
  </si>
  <si>
    <t>Sally Breaux Family</t>
  </si>
  <si>
    <t>Nebraskan Arts Foundation</t>
  </si>
  <si>
    <t>4120 Howard Ave. Lakeland, NE  22042</t>
  </si>
  <si>
    <t>20 North Glenwood Lakeland, NE 22042</t>
  </si>
  <si>
    <t>870 Mall Road Lakeland, NE  22101</t>
  </si>
  <si>
    <t>20 East Lincoln Lakeland, NE  22891</t>
  </si>
  <si>
    <t>31 Capitol Ave. Lincoln, NE  20100</t>
  </si>
  <si>
    <t>8900 Woods Rd. Lakeland, NE  22750</t>
  </si>
  <si>
    <t>3010 Fawlton Ln. Glenwood, NE  28910</t>
  </si>
  <si>
    <t>4311 Estes Ave. Glenwood, NE  28955</t>
  </si>
  <si>
    <t>55 Freedom Ln. Lakeland, NE  25611</t>
  </si>
  <si>
    <t>10 Crawley Court Lyons, NE  43211</t>
  </si>
  <si>
    <t>55 Jacobs Circle Lincoln, NE  28911</t>
  </si>
  <si>
    <t>3400 Brockton Ave. New York, NY  99819</t>
  </si>
  <si>
    <t>3411 Lincoln Circle Lakeland, NE  22900</t>
  </si>
  <si>
    <t>669 Maple Rd. Lakeland, NE  25781</t>
  </si>
  <si>
    <t>590 Steepleton St. Stepforth, NE  28911</t>
  </si>
  <si>
    <t>100 Capital Ave. Washington, DC  90010</t>
  </si>
  <si>
    <t>9010 Gryst St. Lakeland, NE  22989</t>
  </si>
  <si>
    <t>411 Dickson Ave. Lakeland, NE  22871</t>
  </si>
  <si>
    <t>490 Conroy Ln. Lakeland, NE  28712</t>
  </si>
  <si>
    <t>68 E. Main St. Stepforth, NE  28920</t>
  </si>
  <si>
    <t>5 Apple Ln. Lakeland, NE  28919</t>
  </si>
  <si>
    <t>44 Wilton St. Lakeland, NE  29811</t>
  </si>
  <si>
    <t>211 Avalon Ave. Stepforth, NE  28925</t>
  </si>
  <si>
    <t>44 N. Laughton St. Stepforth, NE  28915</t>
  </si>
  <si>
    <t>89 W. Main St. Stepforth, NE  28911</t>
  </si>
  <si>
    <t>800 N. Carls St. Lakeland, NE  28888</t>
  </si>
  <si>
    <t>325 W. Main St. Stepforth, NE  28918</t>
  </si>
  <si>
    <t>825 Dickson Ave. Lakeland, NE  22871</t>
  </si>
  <si>
    <t>911 Lincon Circle Stepforth, NE  28712</t>
  </si>
  <si>
    <t>55 E. Main St.Stepforth, NE  29811</t>
  </si>
  <si>
    <t>42 S. Jasper Ave.Glenwood, NE 21128</t>
  </si>
  <si>
    <t>7822 Harvard Ln. Lakeland, NE  29098</t>
  </si>
  <si>
    <t>3121 Greisen St. Lakeland, NE  28561</t>
  </si>
  <si>
    <t>4310 Harvard Ln. Lakeland, NE  26899</t>
  </si>
  <si>
    <t>40 Kinder Ave. Lakeland, NE  22891</t>
  </si>
  <si>
    <t>89 Mall Ave. Lakeland, NE  29877</t>
  </si>
  <si>
    <t>564 Jasper St. Lakeland, NE  27888</t>
  </si>
  <si>
    <t>988 Greene St. Lincoln, NE  22002</t>
  </si>
  <si>
    <t>87 E. Main St. Stepforth, NE  29810</t>
  </si>
  <si>
    <t>Nro. cliente</t>
  </si>
  <si>
    <t>Nombre o Razón Social</t>
  </si>
  <si>
    <t>Dirección</t>
  </si>
  <si>
    <t>Barbara</t>
  </si>
  <si>
    <t>Monto</t>
  </si>
  <si>
    <t>Tienda</t>
  </si>
  <si>
    <t>TIENDAS</t>
  </si>
  <si>
    <t>RESPONSABLE</t>
  </si>
  <si>
    <t>Almacen</t>
  </si>
  <si>
    <t>Zona</t>
  </si>
  <si>
    <t>Atocongo</t>
  </si>
  <si>
    <t>N</t>
  </si>
  <si>
    <t>S</t>
  </si>
  <si>
    <t>O</t>
  </si>
  <si>
    <t>Sócrates</t>
  </si>
  <si>
    <t>Platón</t>
  </si>
  <si>
    <t>Einsten</t>
  </si>
  <si>
    <t>Alfa</t>
  </si>
  <si>
    <t>Pitágoras</t>
  </si>
  <si>
    <t>Beta</t>
  </si>
  <si>
    <t>Kappa</t>
  </si>
  <si>
    <t>Las Fragatas</t>
  </si>
  <si>
    <t>Angamos Este</t>
  </si>
  <si>
    <t>Larco</t>
  </si>
  <si>
    <t>Rimac</t>
  </si>
  <si>
    <t>Angamos Oeste</t>
  </si>
  <si>
    <t>Cisneros</t>
  </si>
  <si>
    <t>La Molina</t>
  </si>
  <si>
    <t>Camacho</t>
  </si>
  <si>
    <t>Sucre</t>
  </si>
  <si>
    <t>Zárate</t>
  </si>
  <si>
    <t>Lince</t>
  </si>
  <si>
    <t>Paradero 100</t>
  </si>
  <si>
    <t>San Sisidro</t>
  </si>
  <si>
    <t>Alcazar</t>
  </si>
  <si>
    <t>San Juan de Lurigancho</t>
  </si>
  <si>
    <t>El Polo</t>
  </si>
  <si>
    <t>Fiori</t>
  </si>
  <si>
    <t>Aviación</t>
  </si>
  <si>
    <t>Wiracocha</t>
  </si>
  <si>
    <t>Sáenz Peña</t>
  </si>
  <si>
    <t>Javier Prado</t>
  </si>
  <si>
    <t>Canadá</t>
  </si>
  <si>
    <t>Salamanca</t>
  </si>
  <si>
    <t>Reducto</t>
  </si>
  <si>
    <t>Oliva</t>
  </si>
  <si>
    <t>Arnaldo Márques</t>
  </si>
  <si>
    <t>Emancipación</t>
  </si>
  <si>
    <t>Chorrillos</t>
  </si>
  <si>
    <t>Toy</t>
  </si>
  <si>
    <t>Lakeland</t>
  </si>
  <si>
    <t>Barry</t>
  </si>
  <si>
    <t>Nancy</t>
  </si>
  <si>
    <t>Mitchell</t>
  </si>
  <si>
    <t>National</t>
  </si>
  <si>
    <t>Cindy</t>
  </si>
  <si>
    <t>Thomas</t>
  </si>
  <si>
    <t>Ryan</t>
  </si>
  <si>
    <t>Sidney</t>
  </si>
  <si>
    <t>Nebraska</t>
  </si>
  <si>
    <t>Kevin</t>
  </si>
  <si>
    <t>Howard</t>
  </si>
  <si>
    <t>Stepforth</t>
  </si>
  <si>
    <t>Music</t>
  </si>
  <si>
    <t>Linda</t>
  </si>
  <si>
    <t>Vera</t>
  </si>
  <si>
    <t>Westside</t>
  </si>
  <si>
    <t>Andy</t>
  </si>
  <si>
    <t>Gary</t>
  </si>
  <si>
    <t>Kyle</t>
  </si>
  <si>
    <t>Gallery</t>
  </si>
  <si>
    <t>Whole</t>
  </si>
  <si>
    <t>Miller's</t>
  </si>
  <si>
    <t>Terry's</t>
  </si>
  <si>
    <t>Phipps</t>
  </si>
  <si>
    <t>Joan</t>
  </si>
  <si>
    <t>Greenwood</t>
  </si>
  <si>
    <t>Nebraskan</t>
  </si>
  <si>
    <t>Cronkite</t>
  </si>
  <si>
    <t>Chad</t>
  </si>
  <si>
    <t>Juan</t>
  </si>
  <si>
    <t>Sally</t>
  </si>
  <si>
    <t>David</t>
  </si>
  <si>
    <t>Karri</t>
  </si>
  <si>
    <t>Midwest</t>
  </si>
  <si>
    <t>Producto</t>
  </si>
  <si>
    <t>Precio</t>
  </si>
  <si>
    <t>Cocina A Gas — Titanium Tx1G-0Pe</t>
  </si>
  <si>
    <t>Dvd Boddometer</t>
  </si>
  <si>
    <t xml:space="preserve">Dvd Calfex </t>
  </si>
  <si>
    <t>Equipo De Sonido 1200 W</t>
  </si>
  <si>
    <t>Lavadora - Frigidaire -Fws-839Zcs</t>
  </si>
  <si>
    <t>Refrigeradora - Frigidaire Frs-6Hr35 Kw</t>
  </si>
  <si>
    <t>Tv Lcd - Sony Bravia Klv-40Bx400</t>
  </si>
  <si>
    <t>Tv Lcd - Panasonic Tc-L32C22L</t>
  </si>
  <si>
    <t>Tv Lcd Panasonic Tc-L37C22L</t>
  </si>
  <si>
    <t>Tv Plasma - Panasonic Tc-P42C2L</t>
  </si>
  <si>
    <t>Refrigeradora - Frigidaire Frt-18G6Jw</t>
  </si>
  <si>
    <t>Dvd Hd Mtw</t>
  </si>
  <si>
    <t>Cámara De Video Panasonic Sdrsd-S50Pu-K</t>
  </si>
  <si>
    <t>Cámara Digital Panasonic Dmcsd-Fh1 S</t>
  </si>
  <si>
    <t>Cámara Digital - Sony Cyber-Shot Dsc-S2000</t>
  </si>
  <si>
    <t>Minicomponente - Sony Mhc-Ec99</t>
  </si>
  <si>
    <t>Consola De Video Juego- Sony Play Station 3</t>
  </si>
  <si>
    <t>Combo Autoradio + Parlantes - Sony</t>
  </si>
  <si>
    <t>Congeladora - Frigidaire Glfc-1326 Fw</t>
  </si>
  <si>
    <t>Cámara Digital — Coolpix S-225</t>
  </si>
  <si>
    <t>Cocina A Gas — Emp804Cx0</t>
  </si>
  <si>
    <t xml:space="preserve">Licuadora Imaco - Bl-888 V.Plastico </t>
  </si>
  <si>
    <t>REPORTE GENERAL DE VENTAS DE CINCO TIENDAS DEL AÑO 2015</t>
  </si>
  <si>
    <t>CodProd</t>
  </si>
  <si>
    <t>Dvd01</t>
  </si>
  <si>
    <t>Dvd02</t>
  </si>
  <si>
    <t>Son01</t>
  </si>
  <si>
    <t>CGas01</t>
  </si>
  <si>
    <t>Hor01</t>
  </si>
  <si>
    <t>Lav01</t>
  </si>
  <si>
    <t>Lic01</t>
  </si>
  <si>
    <t>Ref01</t>
  </si>
  <si>
    <t>TvLcd01</t>
  </si>
  <si>
    <t>TvLcd02</t>
  </si>
  <si>
    <t>TvLcd03</t>
  </si>
  <si>
    <t>TvPlsm01</t>
  </si>
  <si>
    <t>Ref02</t>
  </si>
  <si>
    <t>Equipo De Sonido 800 W Con Woffer 3X</t>
  </si>
  <si>
    <t>Son02</t>
  </si>
  <si>
    <t>Dvd03</t>
  </si>
  <si>
    <t>Cam01</t>
  </si>
  <si>
    <t>Cam02</t>
  </si>
  <si>
    <t>Cam03</t>
  </si>
  <si>
    <t>MComp01</t>
  </si>
  <si>
    <t>Cons01</t>
  </si>
  <si>
    <t>Combo01</t>
  </si>
  <si>
    <t>Cong01</t>
  </si>
  <si>
    <t>Cam04</t>
  </si>
  <si>
    <t>CGas02</t>
  </si>
  <si>
    <t>CodProducto</t>
  </si>
  <si>
    <t>NroCliente</t>
  </si>
  <si>
    <t>Cliente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</si>
</sst>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b/>
      <sz val="18"/>
      <color indexed="1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3" borderId="1" xfId="0" applyFill="1" applyBorder="1"/>
    <xf numFmtId="0" fontId="0" fillId="2" borderId="2" xfId="0" applyFill="1" applyBorder="1"/>
    <xf numFmtId="14" fontId="0" fillId="2" borderId="2" xfId="0" applyNumberFormat="1" applyFill="1" applyBorder="1"/>
    <xf numFmtId="14" fontId="0" fillId="2" borderId="3" xfId="0" applyNumberFormat="1" applyFill="1" applyBorder="1"/>
    <xf numFmtId="0" fontId="0" fillId="0" borderId="0" xfId="0" applyFill="1" applyBorder="1"/>
    <xf numFmtId="0" fontId="1" fillId="0" borderId="0" xfId="0" applyFont="1" applyFill="1" applyBorder="1" applyAlignment="1">
      <alignment horizontal="right"/>
    </xf>
    <xf numFmtId="0" fontId="4" fillId="4" borderId="1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5" fillId="5" borderId="8" xfId="0" applyFont="1" applyFill="1" applyBorder="1"/>
    <xf numFmtId="0" fontId="5" fillId="5" borderId="2" xfId="0" applyFont="1" applyFill="1" applyBorder="1"/>
    <xf numFmtId="0" fontId="5" fillId="5" borderId="3" xfId="0" applyFont="1" applyFill="1" applyBorder="1"/>
    <xf numFmtId="0" fontId="5" fillId="6" borderId="8" xfId="0" applyFont="1" applyFill="1" applyBorder="1"/>
    <xf numFmtId="0" fontId="5" fillId="6" borderId="2" xfId="0" applyFont="1" applyFill="1" applyBorder="1"/>
    <xf numFmtId="0" fontId="5" fillId="6" borderId="3" xfId="0" applyFont="1" applyFill="1" applyBorder="1"/>
    <xf numFmtId="0" fontId="5" fillId="7" borderId="8" xfId="0" applyFont="1" applyFill="1" applyBorder="1" applyAlignment="1">
      <alignment wrapText="1"/>
    </xf>
    <xf numFmtId="0" fontId="5" fillId="7" borderId="2" xfId="0" applyFont="1" applyFill="1" applyBorder="1" applyAlignment="1">
      <alignment wrapText="1"/>
    </xf>
    <xf numFmtId="0" fontId="5" fillId="7" borderId="3" xfId="0" applyFont="1" applyFill="1" applyBorder="1" applyAlignment="1">
      <alignment wrapText="1"/>
    </xf>
    <xf numFmtId="0" fontId="0" fillId="0" borderId="8" xfId="0" applyBorder="1"/>
    <xf numFmtId="0" fontId="0" fillId="0" borderId="2" xfId="0" applyBorder="1"/>
    <xf numFmtId="0" fontId="0" fillId="0" borderId="3" xfId="0" applyBorder="1"/>
    <xf numFmtId="0" fontId="0" fillId="0" borderId="0" xfId="0" applyFill="1"/>
    <xf numFmtId="0" fontId="0" fillId="7" borderId="10" xfId="0" applyFill="1" applyBorder="1"/>
    <xf numFmtId="0" fontId="0" fillId="7" borderId="4" xfId="0" applyFill="1" applyBorder="1"/>
    <xf numFmtId="0" fontId="0" fillId="7" borderId="5" xfId="0" applyFill="1" applyBorder="1"/>
    <xf numFmtId="0" fontId="0" fillId="8" borderId="8" xfId="0" applyFill="1" applyBorder="1"/>
    <xf numFmtId="0" fontId="0" fillId="8" borderId="2" xfId="0" applyFill="1" applyBorder="1"/>
    <xf numFmtId="0" fontId="0" fillId="8" borderId="3" xfId="0" applyFill="1" applyBorder="1"/>
    <xf numFmtId="0" fontId="1" fillId="9" borderId="8" xfId="0" applyFont="1" applyFill="1" applyBorder="1"/>
    <xf numFmtId="0" fontId="1" fillId="9" borderId="11" xfId="0" applyFont="1" applyFill="1" applyBorder="1" applyAlignment="1">
      <alignment horizontal="right"/>
    </xf>
    <xf numFmtId="0" fontId="1" fillId="0" borderId="0" xfId="0" applyFont="1" applyFill="1" applyBorder="1"/>
    <xf numFmtId="0" fontId="1" fillId="3" borderId="9" xfId="0" applyFont="1" applyFill="1" applyBorder="1" applyAlignment="1">
      <alignment horizontal="right"/>
    </xf>
    <xf numFmtId="0" fontId="1" fillId="3" borderId="1" xfId="0" applyFont="1" applyFill="1" applyBorder="1" applyAlignment="1">
      <alignment horizontal="right"/>
    </xf>
    <xf numFmtId="0" fontId="0" fillId="7" borderId="12" xfId="0" applyFill="1" applyBorder="1"/>
    <xf numFmtId="0" fontId="0" fillId="8" borderId="10" xfId="0" applyFill="1" applyBorder="1"/>
    <xf numFmtId="0" fontId="0" fillId="8" borderId="13" xfId="0" applyFill="1" applyBorder="1"/>
    <xf numFmtId="0" fontId="0" fillId="8" borderId="11" xfId="0" applyFill="1" applyBorder="1"/>
    <xf numFmtId="0" fontId="0" fillId="8" borderId="4" xfId="0" applyFill="1" applyBorder="1"/>
    <xf numFmtId="0" fontId="0" fillId="8" borderId="0" xfId="0" applyFill="1" applyBorder="1"/>
    <xf numFmtId="0" fontId="0" fillId="8" borderId="14" xfId="0" applyFill="1" applyBorder="1"/>
    <xf numFmtId="0" fontId="0" fillId="8" borderId="5" xfId="0" applyFill="1" applyBorder="1"/>
    <xf numFmtId="0" fontId="0" fillId="8" borderId="15" xfId="0" applyFill="1" applyBorder="1"/>
    <xf numFmtId="0" fontId="0" fillId="8" borderId="16" xfId="0" applyFill="1" applyBorder="1"/>
    <xf numFmtId="0" fontId="1" fillId="3" borderId="17" xfId="0" applyFont="1" applyFill="1" applyBorder="1" applyAlignment="1">
      <alignment horizontal="right"/>
    </xf>
    <xf numFmtId="0" fontId="6" fillId="3" borderId="17" xfId="0" applyFont="1" applyFill="1" applyBorder="1" applyAlignment="1">
      <alignment horizontal="right"/>
    </xf>
    <xf numFmtId="14" fontId="1" fillId="3" borderId="17" xfId="0" applyNumberFormat="1" applyFont="1" applyFill="1" applyBorder="1" applyAlignment="1">
      <alignment horizontal="right"/>
    </xf>
    <xf numFmtId="14" fontId="1" fillId="3" borderId="18" xfId="0" applyNumberFormat="1" applyFont="1" applyFill="1" applyBorder="1" applyAlignment="1">
      <alignment horizontal="right"/>
    </xf>
    <xf numFmtId="0" fontId="1" fillId="3" borderId="18" xfId="0" applyFont="1" applyFill="1" applyBorder="1" applyAlignment="1">
      <alignment horizontal="right"/>
    </xf>
    <xf numFmtId="0" fontId="1" fillId="11" borderId="9" xfId="0" applyFont="1" applyFill="1" applyBorder="1"/>
    <xf numFmtId="0" fontId="1" fillId="11" borderId="7" xfId="0" applyFont="1" applyFill="1" applyBorder="1"/>
    <xf numFmtId="0" fontId="0" fillId="0" borderId="0" xfId="0" applyAlignment="1">
      <alignment horizontal="left"/>
    </xf>
    <xf numFmtId="0" fontId="0" fillId="12" borderId="8" xfId="0" applyFill="1" applyBorder="1"/>
    <xf numFmtId="0" fontId="0" fillId="12" borderId="2" xfId="0" applyFill="1" applyBorder="1"/>
    <xf numFmtId="0" fontId="0" fillId="12" borderId="3" xfId="0" applyFill="1" applyBorder="1"/>
    <xf numFmtId="2" fontId="0" fillId="13" borderId="8" xfId="0" applyNumberFormat="1" applyFill="1" applyBorder="1"/>
    <xf numFmtId="2" fontId="0" fillId="13" borderId="2" xfId="0" applyNumberFormat="1" applyFill="1" applyBorder="1"/>
    <xf numFmtId="2" fontId="0" fillId="13" borderId="3" xfId="0" applyNumberFormat="1" applyFill="1" applyBorder="1"/>
    <xf numFmtId="2" fontId="0" fillId="2" borderId="0" xfId="0" applyNumberFormat="1" applyFill="1"/>
    <xf numFmtId="0" fontId="2" fillId="0" borderId="0" xfId="0" applyFont="1" applyFill="1"/>
    <xf numFmtId="0" fontId="0" fillId="12" borderId="11" xfId="0" applyFill="1" applyBorder="1"/>
    <xf numFmtId="0" fontId="0" fillId="12" borderId="14" xfId="0" applyFill="1" applyBorder="1"/>
    <xf numFmtId="0" fontId="7" fillId="12" borderId="14" xfId="1" applyFont="1" applyFill="1" applyBorder="1" applyAlignment="1" applyProtection="1"/>
    <xf numFmtId="0" fontId="7" fillId="12" borderId="14" xfId="0" applyFont="1" applyFill="1" applyBorder="1"/>
    <xf numFmtId="0" fontId="0" fillId="12" borderId="16" xfId="0" applyFill="1" applyBorder="1"/>
    <xf numFmtId="0" fontId="1" fillId="11" borderId="8" xfId="0" applyFont="1" applyFill="1" applyBorder="1"/>
    <xf numFmtId="14" fontId="1" fillId="3" borderId="19" xfId="0" applyNumberFormat="1" applyFont="1" applyFill="1" applyBorder="1" applyAlignment="1">
      <alignment horizontal="right"/>
    </xf>
    <xf numFmtId="14" fontId="1" fillId="3" borderId="20" xfId="0" applyNumberFormat="1" applyFont="1" applyFill="1" applyBorder="1" applyAlignment="1">
      <alignment horizontal="right"/>
    </xf>
    <xf numFmtId="14" fontId="1" fillId="3" borderId="21" xfId="0" applyNumberFormat="1" applyFont="1" applyFill="1" applyBorder="1" applyAlignment="1">
      <alignment horizontal="right"/>
    </xf>
    <xf numFmtId="0" fontId="0" fillId="0" borderId="4" xfId="0" applyFill="1" applyBorder="1"/>
    <xf numFmtId="0" fontId="0" fillId="0" borderId="2" xfId="0" applyFill="1" applyBorder="1" applyAlignment="1">
      <alignment horizontal="left"/>
    </xf>
    <xf numFmtId="0" fontId="0" fillId="0" borderId="5" xfId="0" applyFill="1" applyBorder="1"/>
    <xf numFmtId="0" fontId="0" fillId="0" borderId="4" xfId="0" applyNumberFormat="1" applyFill="1" applyBorder="1"/>
    <xf numFmtId="2" fontId="0" fillId="0" borderId="2" xfId="0" applyNumberFormat="1" applyFill="1" applyBorder="1"/>
    <xf numFmtId="0" fontId="0" fillId="0" borderId="2" xfId="0" applyFill="1" applyBorder="1"/>
    <xf numFmtId="0" fontId="0" fillId="0" borderId="8" xfId="0" applyFill="1" applyBorder="1"/>
    <xf numFmtId="0" fontId="0" fillId="0" borderId="2" xfId="0" applyFill="1" applyBorder="1" applyAlignment="1">
      <alignment horizontal="center"/>
    </xf>
    <xf numFmtId="0" fontId="0" fillId="0" borderId="5" xfId="0" applyNumberForma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7" fillId="0" borderId="2" xfId="0" applyFont="1" applyFill="1" applyBorder="1"/>
    <xf numFmtId="0" fontId="0" fillId="8" borderId="9" xfId="0" applyFill="1" applyBorder="1"/>
    <xf numFmtId="0" fontId="7" fillId="7" borderId="4" xfId="0" applyFont="1" applyFill="1" applyBorder="1"/>
    <xf numFmtId="0" fontId="7" fillId="7" borderId="12" xfId="0" applyFont="1" applyFill="1" applyBorder="1"/>
    <xf numFmtId="0" fontId="7" fillId="0" borderId="4" xfId="0" applyFont="1" applyFill="1" applyBorder="1"/>
    <xf numFmtId="0" fontId="9" fillId="14" borderId="1" xfId="0" applyFont="1" applyFill="1" applyBorder="1" applyAlignment="1">
      <alignment horizontal="center"/>
    </xf>
    <xf numFmtId="0" fontId="9" fillId="14" borderId="6" xfId="0" applyFont="1" applyFill="1" applyBorder="1" applyAlignment="1">
      <alignment horizontal="center"/>
    </xf>
    <xf numFmtId="0" fontId="9" fillId="14" borderId="7" xfId="0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0" borderId="7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38100</xdr:rowOff>
    </xdr:from>
    <xdr:to>
      <xdr:col>4</xdr:col>
      <xdr:colOff>485775</xdr:colOff>
      <xdr:row>5</xdr:row>
      <xdr:rowOff>0</xdr:rowOff>
    </xdr:to>
    <xdr:sp macro="" textlink="">
      <xdr:nvSpPr>
        <xdr:cNvPr id="1033" name="Text Box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>
          <a:spLocks noChangeArrowheads="1"/>
        </xdr:cNvSpPr>
      </xdr:nvSpPr>
      <xdr:spPr bwMode="auto">
        <a:xfrm>
          <a:off x="0" y="38100"/>
          <a:ext cx="3590925" cy="685800"/>
        </a:xfrm>
        <a:prstGeom prst="rect">
          <a:avLst/>
        </a:prstGeom>
        <a:solidFill>
          <a:srgbClr val="CCFFFF">
            <a:alpha val="50195"/>
          </a:srgbClr>
        </a:solidFill>
        <a:ln w="9525">
          <a:miter lim="800000"/>
          <a:headEnd/>
          <a:tailEnd/>
        </a:ln>
        <a:scene3d>
          <a:camera prst="legacyObliqueBottomRight"/>
          <a:lightRig rig="legacyFlat3" dir="b"/>
        </a:scene3d>
        <a:sp3d extrusionH="125400" prstMaterial="legacyMatte">
          <a:bevelT w="13500" h="13500" prst="angle"/>
          <a:bevelB w="13500" h="13500" prst="angle"/>
          <a:extrusionClr>
            <a:srgbClr val="CCFFCC"/>
          </a:extrusionClr>
        </a:sp3d>
      </xdr:spPr>
    </xdr:sp>
    <xdr:clientData/>
  </xdr:twoCellAnchor>
  <xdr:twoCellAnchor editAs="oneCell">
    <xdr:from>
      <xdr:col>6</xdr:col>
      <xdr:colOff>409575</xdr:colOff>
      <xdr:row>6</xdr:row>
      <xdr:rowOff>76200</xdr:rowOff>
    </xdr:from>
    <xdr:to>
      <xdr:col>6</xdr:col>
      <xdr:colOff>485775</xdr:colOff>
      <xdr:row>7</xdr:row>
      <xdr:rowOff>104775</xdr:rowOff>
    </xdr:to>
    <xdr:sp macro="" textlink="">
      <xdr:nvSpPr>
        <xdr:cNvPr id="1034" name="Text Box 2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>
          <a:spLocks noChangeArrowheads="1"/>
        </xdr:cNvSpPr>
      </xdr:nvSpPr>
      <xdr:spPr bwMode="auto">
        <a:xfrm>
          <a:off x="3514725" y="962025"/>
          <a:ext cx="762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228600</xdr:colOff>
      <xdr:row>4</xdr:row>
      <xdr:rowOff>28575</xdr:rowOff>
    </xdr:to>
    <xdr:sp macro="" textlink="">
      <xdr:nvSpPr>
        <xdr:cNvPr id="5124" name="Text Box 1">
          <a:extLst>
            <a:ext uri="{FF2B5EF4-FFF2-40B4-BE49-F238E27FC236}">
              <a16:creationId xmlns:a16="http://schemas.microsoft.com/office/drawing/2014/main" id="{00000000-0008-0000-0300-000004140000}"/>
            </a:ext>
          </a:extLst>
        </xdr:cNvPr>
        <xdr:cNvSpPr txBox="1">
          <a:spLocks noChangeArrowheads="1"/>
        </xdr:cNvSpPr>
      </xdr:nvSpPr>
      <xdr:spPr bwMode="auto">
        <a:xfrm>
          <a:off x="76200" y="0"/>
          <a:ext cx="3038475" cy="676275"/>
        </a:xfrm>
        <a:prstGeom prst="rect">
          <a:avLst/>
        </a:prstGeom>
        <a:solidFill>
          <a:srgbClr val="CCFFFF">
            <a:alpha val="50195"/>
          </a:srgbClr>
        </a:solidFill>
        <a:ln w="9525">
          <a:miter lim="800000"/>
          <a:headEnd/>
          <a:tailEnd/>
        </a:ln>
        <a:scene3d>
          <a:camera prst="legacyObliqueBottomRight"/>
          <a:lightRig rig="legacyFlat3" dir="b"/>
        </a:scene3d>
        <a:sp3d extrusionH="125400" prstMaterial="legacyMatte">
          <a:bevelT w="13500" h="13500" prst="angle"/>
          <a:bevelB w="13500" h="13500" prst="angle"/>
          <a:extrusionClr>
            <a:srgbClr val="CCFFCC"/>
          </a:extrusionClr>
        </a:sp3d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secure.iquiero.com/peru/product.asp?id=21773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Z364"/>
  <sheetViews>
    <sheetView tabSelected="1" workbookViewId="0">
      <selection activeCell="E17" sqref="E17"/>
    </sheetView>
  </sheetViews>
  <sheetFormatPr baseColWidth="10" defaultRowHeight="12.75" x14ac:dyDescent="0.2"/>
  <cols>
    <col min="1" max="1" width="0.7109375" customWidth="1"/>
    <col min="2" max="2" width="14" customWidth="1"/>
    <col min="3" max="3" width="24.28515625" customWidth="1"/>
    <col min="4" max="4" width="17.85546875" customWidth="1"/>
    <col min="5" max="5" width="39.85546875" customWidth="1"/>
    <col min="8" max="8" width="9.7109375" customWidth="1"/>
    <col min="9" max="9" width="15.7109375" customWidth="1"/>
    <col min="10" max="10" width="18.85546875" customWidth="1"/>
    <col min="11" max="11" width="26.42578125" bestFit="1" customWidth="1"/>
    <col min="12" max="12" width="10.85546875" customWidth="1"/>
    <col min="13" max="13" width="7.28515625" customWidth="1"/>
    <col min="14" max="14" width="12.5703125" customWidth="1"/>
    <col min="26" max="26" width="10.42578125" customWidth="1"/>
  </cols>
  <sheetData>
    <row r="1" spans="1:26" ht="6" customHeight="1" x14ac:dyDescent="0.2">
      <c r="B1" s="1"/>
      <c r="C1" s="1"/>
      <c r="D1" s="1"/>
      <c r="E1" s="24"/>
      <c r="F1" s="24"/>
      <c r="G1" s="24"/>
      <c r="H1" s="24"/>
      <c r="I1" s="24"/>
      <c r="J1" s="24"/>
    </row>
    <row r="2" spans="1:26" x14ac:dyDescent="0.2">
      <c r="A2" s="24"/>
      <c r="B2" s="61" t="s">
        <v>0</v>
      </c>
      <c r="C2" s="61"/>
      <c r="D2" s="24"/>
      <c r="E2" s="24"/>
      <c r="F2" s="24"/>
      <c r="G2" s="24"/>
      <c r="H2" s="24"/>
      <c r="I2" s="24"/>
      <c r="J2" s="24"/>
    </row>
    <row r="3" spans="1:26" x14ac:dyDescent="0.2">
      <c r="A3" s="24"/>
      <c r="B3" s="61" t="s">
        <v>1</v>
      </c>
      <c r="C3" s="61"/>
      <c r="D3" s="24"/>
      <c r="E3" s="24"/>
      <c r="F3" s="24"/>
      <c r="G3" s="24"/>
      <c r="H3" s="24"/>
      <c r="I3" s="24"/>
      <c r="J3" s="24"/>
    </row>
    <row r="4" spans="1:26" x14ac:dyDescent="0.2">
      <c r="A4" s="24"/>
      <c r="B4" s="61" t="s">
        <v>2</v>
      </c>
      <c r="C4" s="61"/>
      <c r="D4" s="24"/>
      <c r="E4" s="24"/>
      <c r="F4" s="24"/>
      <c r="G4" s="24"/>
      <c r="H4" s="24"/>
      <c r="I4" s="24"/>
      <c r="J4" s="24"/>
    </row>
    <row r="5" spans="1:26" x14ac:dyDescent="0.2">
      <c r="A5" s="24"/>
      <c r="B5" s="61" t="s">
        <v>3</v>
      </c>
      <c r="C5" s="61"/>
      <c r="D5" s="24"/>
      <c r="E5" s="24"/>
      <c r="F5" s="24"/>
      <c r="G5" s="24"/>
      <c r="H5" s="24"/>
      <c r="I5" s="24"/>
      <c r="J5" s="24"/>
    </row>
    <row r="6" spans="1:26" x14ac:dyDescent="0.2">
      <c r="A6" s="24"/>
      <c r="B6" s="24"/>
      <c r="C6" s="24"/>
      <c r="D6" s="24"/>
      <c r="E6" s="24"/>
      <c r="F6" s="24"/>
      <c r="G6" s="24"/>
      <c r="H6" s="24"/>
      <c r="I6" s="24"/>
      <c r="J6" s="24"/>
    </row>
    <row r="7" spans="1:26" ht="13.5" thickBot="1" x14ac:dyDescent="0.25">
      <c r="A7" s="24"/>
      <c r="B7" s="24"/>
      <c r="C7" s="24"/>
      <c r="D7" s="24"/>
      <c r="E7" s="24"/>
      <c r="F7" s="24"/>
      <c r="G7" s="24"/>
      <c r="H7" s="24"/>
      <c r="I7" s="24"/>
      <c r="J7" s="24"/>
    </row>
    <row r="8" spans="1:26" ht="24" thickBot="1" x14ac:dyDescent="0.4">
      <c r="A8" s="24"/>
      <c r="B8" s="24"/>
      <c r="C8" s="7"/>
      <c r="D8" s="87" t="s">
        <v>233</v>
      </c>
      <c r="E8" s="88"/>
      <c r="F8" s="88"/>
      <c r="G8" s="88"/>
      <c r="H8" s="88"/>
      <c r="I8" s="88"/>
      <c r="J8" s="89"/>
    </row>
    <row r="9" spans="1:26" ht="13.5" thickBot="1" x14ac:dyDescent="0.25">
      <c r="A9" s="24"/>
      <c r="B9" s="61"/>
      <c r="C9" s="61"/>
      <c r="D9" s="24"/>
      <c r="E9" s="24"/>
      <c r="F9" s="24"/>
      <c r="G9" s="24"/>
      <c r="H9" s="24"/>
      <c r="I9" s="24"/>
      <c r="J9" s="24"/>
    </row>
    <row r="10" spans="1:26" ht="13.5" thickBot="1" x14ac:dyDescent="0.25">
      <c r="A10" s="3"/>
      <c r="B10" s="46" t="s">
        <v>12</v>
      </c>
      <c r="C10" s="47" t="s">
        <v>262</v>
      </c>
      <c r="D10" s="50" t="s">
        <v>4</v>
      </c>
      <c r="E10" s="46" t="s">
        <v>5</v>
      </c>
      <c r="F10" s="46" t="s">
        <v>25</v>
      </c>
      <c r="G10" s="46" t="s">
        <v>10</v>
      </c>
      <c r="H10" s="48" t="s">
        <v>11</v>
      </c>
      <c r="I10" s="48" t="s">
        <v>23</v>
      </c>
      <c r="J10" s="48" t="s">
        <v>131</v>
      </c>
      <c r="K10" s="48" t="s">
        <v>24</v>
      </c>
      <c r="L10" s="49" t="s">
        <v>132</v>
      </c>
      <c r="M10" s="68" t="s">
        <v>133</v>
      </c>
      <c r="N10" s="69" t="s">
        <v>260</v>
      </c>
      <c r="O10" s="70" t="s">
        <v>261</v>
      </c>
    </row>
    <row r="11" spans="1:26" x14ac:dyDescent="0.2">
      <c r="B11" s="71" t="s">
        <v>17</v>
      </c>
      <c r="C11" s="72" t="str">
        <f>VLOOKUP(O11,TabCli,2,0)</f>
        <v>Gary Michaels</v>
      </c>
      <c r="D11" s="21" t="s">
        <v>134</v>
      </c>
      <c r="E11" s="4" t="str">
        <f t="shared" ref="E11:E74" si="0">VLOOKUP(N11,Tablota,2,0)</f>
        <v>Tv Lcd - Sony Bravia Klv-40Bx400</v>
      </c>
      <c r="F11" s="60">
        <f t="shared" ref="F11:F74" si="1">VLOOKUP(E11,TProd,2,0)</f>
        <v>3399</v>
      </c>
      <c r="G11" s="5">
        <v>37933</v>
      </c>
      <c r="H11" s="74">
        <v>19</v>
      </c>
      <c r="I11" s="75">
        <f>F11*H11</f>
        <v>64581</v>
      </c>
      <c r="J11" s="76" t="s">
        <v>194</v>
      </c>
      <c r="K11" s="76" t="s">
        <v>40</v>
      </c>
      <c r="L11" s="77" t="s">
        <v>144</v>
      </c>
      <c r="M11" s="77" t="s">
        <v>135</v>
      </c>
      <c r="N11" s="24" t="s">
        <v>243</v>
      </c>
      <c r="O11" s="78">
        <v>20</v>
      </c>
      <c r="Z11">
        <f t="shared" ref="Z11:Z74" ca="1" si="2">RANDBETWEEN(1,43)</f>
        <v>6</v>
      </c>
    </row>
    <row r="12" spans="1:26" x14ac:dyDescent="0.2">
      <c r="B12" s="86" t="s">
        <v>15</v>
      </c>
      <c r="C12" s="72" t="str">
        <f t="shared" ref="C12:C74" si="3">VLOOKUP(O12,TabCli,2,0)</f>
        <v>Linda Snell</v>
      </c>
      <c r="D12" s="22" t="s">
        <v>7</v>
      </c>
      <c r="E12" s="4" t="str">
        <f t="shared" si="0"/>
        <v>Equipo De Sonido 800 W Con Woffer 3X</v>
      </c>
      <c r="F12" s="60">
        <f t="shared" si="1"/>
        <v>3810</v>
      </c>
      <c r="G12" s="5">
        <v>37844</v>
      </c>
      <c r="H12" s="74">
        <v>3</v>
      </c>
      <c r="I12" s="75">
        <f t="shared" ref="I12:I75" si="4">F12*H12</f>
        <v>11430</v>
      </c>
      <c r="J12" s="76" t="s">
        <v>185</v>
      </c>
      <c r="K12" s="76" t="s">
        <v>34</v>
      </c>
      <c r="L12" s="76" t="s">
        <v>141</v>
      </c>
      <c r="M12" s="76" t="s">
        <v>137</v>
      </c>
      <c r="N12" s="24" t="s">
        <v>249</v>
      </c>
      <c r="O12" s="78">
        <v>22</v>
      </c>
      <c r="Z12">
        <f t="shared" ca="1" si="2"/>
        <v>11</v>
      </c>
    </row>
    <row r="13" spans="1:26" x14ac:dyDescent="0.2">
      <c r="B13" s="71" t="s">
        <v>18</v>
      </c>
      <c r="C13" s="72" t="str">
        <f t="shared" si="3"/>
        <v>Lakeland Lanes</v>
      </c>
      <c r="D13" s="22" t="s">
        <v>8</v>
      </c>
      <c r="E13" s="4" t="str">
        <f t="shared" si="0"/>
        <v>Consola De Video Juego- Sony Play Station 3</v>
      </c>
      <c r="F13" s="60">
        <f t="shared" si="1"/>
        <v>1499</v>
      </c>
      <c r="G13" s="5">
        <v>37917</v>
      </c>
      <c r="H13" s="74">
        <v>14</v>
      </c>
      <c r="I13" s="75">
        <f t="shared" si="4"/>
        <v>20986</v>
      </c>
      <c r="J13" s="76" t="s">
        <v>189</v>
      </c>
      <c r="K13" s="76" t="s">
        <v>40</v>
      </c>
      <c r="L13" s="76" t="s">
        <v>140</v>
      </c>
      <c r="M13" s="76" t="s">
        <v>137</v>
      </c>
      <c r="N13" s="24" t="s">
        <v>255</v>
      </c>
      <c r="O13" s="78">
        <v>38</v>
      </c>
      <c r="Z13">
        <f t="shared" ca="1" si="2"/>
        <v>9</v>
      </c>
    </row>
    <row r="14" spans="1:26" x14ac:dyDescent="0.2">
      <c r="B14" s="71" t="s">
        <v>20</v>
      </c>
      <c r="C14" s="72" t="str">
        <f t="shared" si="3"/>
        <v>Lakeland Gifts</v>
      </c>
      <c r="D14" s="22" t="s">
        <v>150</v>
      </c>
      <c r="E14" s="4" t="str">
        <f t="shared" si="0"/>
        <v>Cámara Digital - Sony Cyber-Shot Dsc-S2000</v>
      </c>
      <c r="F14" s="60">
        <f t="shared" si="1"/>
        <v>399</v>
      </c>
      <c r="G14" s="5">
        <v>37803</v>
      </c>
      <c r="H14" s="74">
        <v>7</v>
      </c>
      <c r="I14" s="75">
        <f t="shared" si="4"/>
        <v>2793</v>
      </c>
      <c r="J14" s="76" t="s">
        <v>190</v>
      </c>
      <c r="K14" s="82" t="s">
        <v>30</v>
      </c>
      <c r="L14" s="76" t="s">
        <v>138</v>
      </c>
      <c r="M14" s="76" t="s">
        <v>135</v>
      </c>
      <c r="N14" s="24" t="s">
        <v>253</v>
      </c>
      <c r="O14" s="78">
        <v>40</v>
      </c>
      <c r="Z14">
        <f t="shared" ca="1" si="2"/>
        <v>26</v>
      </c>
    </row>
    <row r="15" spans="1:26" x14ac:dyDescent="0.2">
      <c r="B15" s="71" t="s">
        <v>18</v>
      </c>
      <c r="C15" s="72" t="str">
        <f t="shared" si="3"/>
        <v>Music Group</v>
      </c>
      <c r="D15" s="22" t="s">
        <v>163</v>
      </c>
      <c r="E15" s="4" t="str">
        <f t="shared" si="0"/>
        <v>Cocina A Gas — Titanium Tx1G-0Pe</v>
      </c>
      <c r="F15" s="60">
        <f t="shared" si="1"/>
        <v>849</v>
      </c>
      <c r="G15" s="5">
        <v>37850</v>
      </c>
      <c r="H15" s="74">
        <v>12</v>
      </c>
      <c r="I15" s="75">
        <f t="shared" si="4"/>
        <v>10188</v>
      </c>
      <c r="J15" s="76" t="s">
        <v>174</v>
      </c>
      <c r="K15" s="76" t="s">
        <v>36</v>
      </c>
      <c r="L15" s="76" t="s">
        <v>144</v>
      </c>
      <c r="M15" s="76" t="s">
        <v>136</v>
      </c>
      <c r="N15" s="24" t="s">
        <v>238</v>
      </c>
      <c r="O15" s="78">
        <v>18</v>
      </c>
      <c r="Z15">
        <f t="shared" ca="1" si="2"/>
        <v>41</v>
      </c>
    </row>
    <row r="16" spans="1:26" x14ac:dyDescent="0.2">
      <c r="B16" s="71" t="s">
        <v>17</v>
      </c>
      <c r="C16" s="72" t="str">
        <f t="shared" si="3"/>
        <v>Chad Hawkes Family</v>
      </c>
      <c r="D16" s="22" t="s">
        <v>163</v>
      </c>
      <c r="E16" s="4" t="str">
        <f t="shared" si="0"/>
        <v xml:space="preserve">Licuadora Imaco - Bl-888 V.Plastico </v>
      </c>
      <c r="F16" s="60">
        <f t="shared" si="1"/>
        <v>84.54</v>
      </c>
      <c r="G16" s="5">
        <v>37917</v>
      </c>
      <c r="H16" s="74">
        <v>7</v>
      </c>
      <c r="I16" s="75">
        <f>F16*H16</f>
        <v>591.78000000000009</v>
      </c>
      <c r="J16" s="76" t="s">
        <v>206</v>
      </c>
      <c r="K16" s="76" t="s">
        <v>26</v>
      </c>
      <c r="L16" s="76" t="s">
        <v>141</v>
      </c>
      <c r="M16" s="76" t="s">
        <v>137</v>
      </c>
      <c r="N16" s="24" t="s">
        <v>241</v>
      </c>
      <c r="O16" s="78">
        <v>11</v>
      </c>
      <c r="Z16">
        <f t="shared" ca="1" si="2"/>
        <v>43</v>
      </c>
    </row>
    <row r="17" spans="2:26" x14ac:dyDescent="0.2">
      <c r="B17" s="71" t="s">
        <v>15</v>
      </c>
      <c r="C17" s="72" t="str">
        <f t="shared" si="3"/>
        <v>Chad Hawkes Family</v>
      </c>
      <c r="D17" s="22" t="s">
        <v>146</v>
      </c>
      <c r="E17" s="4" t="str">
        <f t="shared" si="0"/>
        <v>Cámara Digital — Coolpix S-225</v>
      </c>
      <c r="F17" s="60">
        <f t="shared" si="1"/>
        <v>999</v>
      </c>
      <c r="G17" s="5">
        <v>37785</v>
      </c>
      <c r="H17" s="74">
        <v>9</v>
      </c>
      <c r="I17" s="75">
        <f t="shared" si="4"/>
        <v>8991</v>
      </c>
      <c r="J17" s="76" t="s">
        <v>185</v>
      </c>
      <c r="K17" s="76" t="s">
        <v>41</v>
      </c>
      <c r="L17" s="76" t="s">
        <v>142</v>
      </c>
      <c r="M17" s="76" t="s">
        <v>136</v>
      </c>
      <c r="N17" s="24" t="s">
        <v>258</v>
      </c>
      <c r="O17" s="78">
        <v>11</v>
      </c>
      <c r="Z17">
        <f t="shared" ca="1" si="2"/>
        <v>37</v>
      </c>
    </row>
    <row r="18" spans="2:26" x14ac:dyDescent="0.2">
      <c r="B18" s="71" t="s">
        <v>21</v>
      </c>
      <c r="C18" s="72" t="str">
        <f t="shared" si="3"/>
        <v>Lakeland Arts Board</v>
      </c>
      <c r="D18" s="22" t="s">
        <v>148</v>
      </c>
      <c r="E18" s="4" t="str">
        <f t="shared" si="0"/>
        <v>Equipo De Sonido 1200 W</v>
      </c>
      <c r="F18" s="60">
        <f t="shared" si="1"/>
        <v>2069</v>
      </c>
      <c r="G18" s="5">
        <v>37945</v>
      </c>
      <c r="H18" s="74">
        <v>9</v>
      </c>
      <c r="I18" s="75">
        <f t="shared" si="4"/>
        <v>18621</v>
      </c>
      <c r="J18" s="76" t="s">
        <v>199</v>
      </c>
      <c r="K18" s="76" t="s">
        <v>27</v>
      </c>
      <c r="L18" s="76" t="s">
        <v>139</v>
      </c>
      <c r="M18" s="76" t="s">
        <v>137</v>
      </c>
      <c r="N18" s="24" t="s">
        <v>237</v>
      </c>
      <c r="O18" s="78">
        <v>5</v>
      </c>
      <c r="Z18">
        <f t="shared" ca="1" si="2"/>
        <v>20</v>
      </c>
    </row>
    <row r="19" spans="2:26" x14ac:dyDescent="0.2">
      <c r="B19" s="71" t="s">
        <v>14</v>
      </c>
      <c r="C19" s="72" t="str">
        <f t="shared" si="3"/>
        <v>Music Store</v>
      </c>
      <c r="D19" s="22" t="s">
        <v>163</v>
      </c>
      <c r="E19" s="4" t="str">
        <f t="shared" si="0"/>
        <v>Refrigeradora - Frigidaire Frt-18G6Jw</v>
      </c>
      <c r="F19" s="60">
        <f t="shared" si="1"/>
        <v>2399</v>
      </c>
      <c r="G19" s="5">
        <v>37889</v>
      </c>
      <c r="H19" s="74">
        <v>2</v>
      </c>
      <c r="I19" s="75">
        <f t="shared" si="4"/>
        <v>4798</v>
      </c>
      <c r="J19" s="76" t="s">
        <v>187</v>
      </c>
      <c r="K19" s="76" t="s">
        <v>41</v>
      </c>
      <c r="L19" s="76" t="s">
        <v>140</v>
      </c>
      <c r="M19" s="76" t="s">
        <v>136</v>
      </c>
      <c r="N19" s="24" t="s">
        <v>247</v>
      </c>
      <c r="O19" s="78">
        <v>34</v>
      </c>
      <c r="Z19">
        <f t="shared" ca="1" si="2"/>
        <v>25</v>
      </c>
    </row>
    <row r="20" spans="2:26" x14ac:dyDescent="0.2">
      <c r="B20" s="71" t="s">
        <v>21</v>
      </c>
      <c r="C20" s="72" t="str">
        <f t="shared" si="3"/>
        <v>Phipps Auto</v>
      </c>
      <c r="D20" s="22" t="s">
        <v>160</v>
      </c>
      <c r="E20" s="4" t="str">
        <f t="shared" si="0"/>
        <v>Minicomponente - Sony Mhc-Ec99</v>
      </c>
      <c r="F20" s="60">
        <f t="shared" si="1"/>
        <v>799</v>
      </c>
      <c r="G20" s="5">
        <v>37814</v>
      </c>
      <c r="H20" s="74">
        <v>13</v>
      </c>
      <c r="I20" s="75">
        <f t="shared" si="4"/>
        <v>10387</v>
      </c>
      <c r="J20" s="76" t="s">
        <v>196</v>
      </c>
      <c r="K20" s="76" t="s">
        <v>29</v>
      </c>
      <c r="L20" s="76" t="s">
        <v>138</v>
      </c>
      <c r="M20" s="76" t="s">
        <v>136</v>
      </c>
      <c r="N20" s="24" t="s">
        <v>254</v>
      </c>
      <c r="O20" s="78">
        <v>25</v>
      </c>
      <c r="Z20">
        <f t="shared" ca="1" si="2"/>
        <v>26</v>
      </c>
    </row>
    <row r="21" spans="2:26" x14ac:dyDescent="0.2">
      <c r="B21" s="71" t="s">
        <v>18</v>
      </c>
      <c r="C21" s="72" t="str">
        <f t="shared" si="3"/>
        <v>Karri Wu</v>
      </c>
      <c r="D21" s="22" t="s">
        <v>162</v>
      </c>
      <c r="E21" s="4" t="str">
        <f t="shared" si="0"/>
        <v>Refrigeradora - Frigidaire Frt-18G6Jw</v>
      </c>
      <c r="F21" s="60">
        <f t="shared" si="1"/>
        <v>2399</v>
      </c>
      <c r="G21" s="5">
        <v>37901</v>
      </c>
      <c r="H21" s="74">
        <v>14</v>
      </c>
      <c r="I21" s="75">
        <f t="shared" si="4"/>
        <v>33586</v>
      </c>
      <c r="J21" s="76" t="s">
        <v>177</v>
      </c>
      <c r="K21" s="76" t="s">
        <v>32</v>
      </c>
      <c r="L21" s="76" t="s">
        <v>139</v>
      </c>
      <c r="M21" s="76" t="s">
        <v>137</v>
      </c>
      <c r="N21" s="24" t="s">
        <v>247</v>
      </c>
      <c r="O21" s="78">
        <v>2</v>
      </c>
      <c r="Z21">
        <f t="shared" ca="1" si="2"/>
        <v>21</v>
      </c>
    </row>
    <row r="22" spans="2:26" x14ac:dyDescent="0.2">
      <c r="B22" s="71" t="s">
        <v>20</v>
      </c>
      <c r="C22" s="72" t="str">
        <f t="shared" si="3"/>
        <v>Lakeland Lanes</v>
      </c>
      <c r="D22" s="22" t="s">
        <v>160</v>
      </c>
      <c r="E22" s="4" t="str">
        <f t="shared" si="0"/>
        <v>Equipo De Sonido 800 W Con Woffer 3X</v>
      </c>
      <c r="F22" s="60">
        <f t="shared" si="1"/>
        <v>3810</v>
      </c>
      <c r="G22" s="5">
        <v>37834</v>
      </c>
      <c r="H22" s="74">
        <v>19</v>
      </c>
      <c r="I22" s="75">
        <f t="shared" si="4"/>
        <v>72390</v>
      </c>
      <c r="J22" s="76" t="s">
        <v>174</v>
      </c>
      <c r="K22" s="76" t="s">
        <v>33</v>
      </c>
      <c r="L22" s="76" t="s">
        <v>139</v>
      </c>
      <c r="M22" s="76" t="s">
        <v>135</v>
      </c>
      <c r="N22" s="24" t="s">
        <v>249</v>
      </c>
      <c r="O22" s="78">
        <v>38</v>
      </c>
      <c r="Z22">
        <f t="shared" ca="1" si="2"/>
        <v>43</v>
      </c>
    </row>
    <row r="23" spans="2:26" x14ac:dyDescent="0.2">
      <c r="B23" s="71" t="s">
        <v>18</v>
      </c>
      <c r="C23" s="72" t="str">
        <f t="shared" si="3"/>
        <v>Phipps Auto</v>
      </c>
      <c r="D23" s="22" t="s">
        <v>156</v>
      </c>
      <c r="E23" s="4" t="str">
        <f t="shared" si="0"/>
        <v>Cocina A Gas — Emp804Cx0</v>
      </c>
      <c r="F23" s="60">
        <f t="shared" si="1"/>
        <v>1699</v>
      </c>
      <c r="G23" s="5">
        <v>37883</v>
      </c>
      <c r="H23" s="74">
        <v>7</v>
      </c>
      <c r="I23" s="75">
        <f t="shared" si="4"/>
        <v>11893</v>
      </c>
      <c r="J23" s="76" t="s">
        <v>187</v>
      </c>
      <c r="K23" s="76" t="s">
        <v>31</v>
      </c>
      <c r="L23" s="76" t="s">
        <v>138</v>
      </c>
      <c r="M23" s="76" t="s">
        <v>137</v>
      </c>
      <c r="N23" s="24" t="s">
        <v>259</v>
      </c>
      <c r="O23" s="78">
        <v>25</v>
      </c>
      <c r="Z23">
        <f t="shared" ca="1" si="2"/>
        <v>33</v>
      </c>
    </row>
    <row r="24" spans="2:26" x14ac:dyDescent="0.2">
      <c r="B24" s="71" t="s">
        <v>20</v>
      </c>
      <c r="C24" s="72" t="str">
        <f t="shared" si="3"/>
        <v>Kevin Karls</v>
      </c>
      <c r="D24" s="22" t="s">
        <v>7</v>
      </c>
      <c r="E24" s="4" t="str">
        <f t="shared" si="0"/>
        <v>Dvd Hd Mtw</v>
      </c>
      <c r="F24" s="60">
        <f t="shared" si="1"/>
        <v>2320</v>
      </c>
      <c r="G24" s="5">
        <v>37881</v>
      </c>
      <c r="H24" s="74">
        <v>11</v>
      </c>
      <c r="I24" s="75">
        <f t="shared" si="4"/>
        <v>25520</v>
      </c>
      <c r="J24" s="76" t="s">
        <v>187</v>
      </c>
      <c r="K24" s="76" t="s">
        <v>33</v>
      </c>
      <c r="L24" s="76" t="s">
        <v>142</v>
      </c>
      <c r="M24" s="76" t="s">
        <v>136</v>
      </c>
      <c r="N24" s="24" t="s">
        <v>250</v>
      </c>
      <c r="O24" s="78">
        <v>24</v>
      </c>
      <c r="Z24">
        <f t="shared" ca="1" si="2"/>
        <v>30</v>
      </c>
    </row>
    <row r="25" spans="2:26" x14ac:dyDescent="0.2">
      <c r="B25" s="71" t="s">
        <v>15</v>
      </c>
      <c r="C25" s="72" t="str">
        <f t="shared" si="3"/>
        <v>Kevin Karls</v>
      </c>
      <c r="D25" s="22" t="s">
        <v>156</v>
      </c>
      <c r="E25" s="4" t="str">
        <f t="shared" si="0"/>
        <v>Tv Lcd - Panasonic Tc-L32C22L</v>
      </c>
      <c r="F25" s="60">
        <f t="shared" si="1"/>
        <v>1599</v>
      </c>
      <c r="G25" s="5">
        <v>37889</v>
      </c>
      <c r="H25" s="74">
        <v>16</v>
      </c>
      <c r="I25" s="75">
        <f t="shared" si="4"/>
        <v>25584</v>
      </c>
      <c r="J25" s="76" t="s">
        <v>174</v>
      </c>
      <c r="K25" s="76" t="s">
        <v>29</v>
      </c>
      <c r="L25" s="76" t="s">
        <v>138</v>
      </c>
      <c r="M25" s="76" t="s">
        <v>136</v>
      </c>
      <c r="N25" s="24" t="s">
        <v>244</v>
      </c>
      <c r="O25" s="78">
        <v>24</v>
      </c>
      <c r="Z25">
        <f t="shared" ca="1" si="2"/>
        <v>22</v>
      </c>
    </row>
    <row r="26" spans="2:26" x14ac:dyDescent="0.2">
      <c r="B26" s="71" t="s">
        <v>15</v>
      </c>
      <c r="C26" s="72" t="str">
        <f t="shared" si="3"/>
        <v>Stepforth Hardware</v>
      </c>
      <c r="D26" s="22" t="s">
        <v>161</v>
      </c>
      <c r="E26" s="4" t="str">
        <f t="shared" si="0"/>
        <v xml:space="preserve">Dvd Calfex </v>
      </c>
      <c r="F26" s="60">
        <f t="shared" si="1"/>
        <v>1873</v>
      </c>
      <c r="G26" s="5">
        <v>37784</v>
      </c>
      <c r="H26" s="74">
        <v>15</v>
      </c>
      <c r="I26" s="75">
        <f t="shared" si="4"/>
        <v>28095</v>
      </c>
      <c r="J26" s="76" t="s">
        <v>175</v>
      </c>
      <c r="K26" s="76" t="s">
        <v>40</v>
      </c>
      <c r="L26" s="76" t="s">
        <v>138</v>
      </c>
      <c r="M26" s="76" t="s">
        <v>137</v>
      </c>
      <c r="N26" s="24" t="s">
        <v>236</v>
      </c>
      <c r="O26" s="78">
        <v>33</v>
      </c>
      <c r="Z26">
        <f t="shared" ca="1" si="2"/>
        <v>33</v>
      </c>
    </row>
    <row r="27" spans="2:26" x14ac:dyDescent="0.2">
      <c r="B27" s="71" t="s">
        <v>20</v>
      </c>
      <c r="C27" s="72" t="str">
        <f t="shared" si="3"/>
        <v>Greenwood Bakery</v>
      </c>
      <c r="D27" s="22" t="s">
        <v>163</v>
      </c>
      <c r="E27" s="4" t="str">
        <f t="shared" si="0"/>
        <v>Consola De Video Juego- Sony Play Station 3</v>
      </c>
      <c r="F27" s="60">
        <f t="shared" si="1"/>
        <v>1499</v>
      </c>
      <c r="G27" s="5">
        <v>37906</v>
      </c>
      <c r="H27" s="74">
        <v>5</v>
      </c>
      <c r="I27" s="75">
        <f t="shared" si="4"/>
        <v>7495</v>
      </c>
      <c r="J27" s="76" t="s">
        <v>187</v>
      </c>
      <c r="K27" s="76" t="s">
        <v>32</v>
      </c>
      <c r="L27" s="76" t="s">
        <v>142</v>
      </c>
      <c r="M27" s="76" t="s">
        <v>137</v>
      </c>
      <c r="N27" s="24" t="s">
        <v>255</v>
      </c>
      <c r="O27" s="78">
        <v>16</v>
      </c>
      <c r="Z27">
        <f t="shared" ca="1" si="2"/>
        <v>27</v>
      </c>
    </row>
    <row r="28" spans="2:26" x14ac:dyDescent="0.2">
      <c r="B28" s="71" t="s">
        <v>13</v>
      </c>
      <c r="C28" s="72" t="str">
        <f t="shared" si="3"/>
        <v>Miller's Grocery</v>
      </c>
      <c r="D28" s="22" t="s">
        <v>146</v>
      </c>
      <c r="E28" s="4" t="str">
        <f t="shared" si="0"/>
        <v>Tv Plasma - Panasonic Tc-P42C2L</v>
      </c>
      <c r="F28" s="60">
        <f t="shared" si="1"/>
        <v>2199</v>
      </c>
      <c r="G28" s="5">
        <v>37941</v>
      </c>
      <c r="H28" s="74">
        <v>18</v>
      </c>
      <c r="I28" s="75">
        <f t="shared" si="4"/>
        <v>39582</v>
      </c>
      <c r="J28" s="76" t="s">
        <v>175</v>
      </c>
      <c r="K28" s="76" t="s">
        <v>31</v>
      </c>
      <c r="L28" s="76" t="s">
        <v>141</v>
      </c>
      <c r="M28" s="76" t="s">
        <v>137</v>
      </c>
      <c r="N28" s="24" t="s">
        <v>246</v>
      </c>
      <c r="O28" s="78">
        <v>27</v>
      </c>
      <c r="Z28">
        <f t="shared" ca="1" si="2"/>
        <v>36</v>
      </c>
    </row>
    <row r="29" spans="2:26" x14ac:dyDescent="0.2">
      <c r="B29" s="71" t="s">
        <v>13</v>
      </c>
      <c r="C29" s="72" t="str">
        <f t="shared" si="3"/>
        <v>Howard Lee</v>
      </c>
      <c r="D29" s="22" t="s">
        <v>169</v>
      </c>
      <c r="E29" s="4" t="str">
        <f t="shared" si="0"/>
        <v>Combo Autoradio + Parlantes - Sony</v>
      </c>
      <c r="F29" s="60">
        <f t="shared" si="1"/>
        <v>400</v>
      </c>
      <c r="G29" s="5">
        <v>37907</v>
      </c>
      <c r="H29" s="74">
        <v>15</v>
      </c>
      <c r="I29" s="75">
        <f t="shared" si="4"/>
        <v>6000</v>
      </c>
      <c r="J29" s="76" t="s">
        <v>192</v>
      </c>
      <c r="K29" s="76" t="s">
        <v>32</v>
      </c>
      <c r="L29" s="76" t="s">
        <v>139</v>
      </c>
      <c r="M29" s="76" t="s">
        <v>135</v>
      </c>
      <c r="N29" s="24" t="s">
        <v>256</v>
      </c>
      <c r="O29" s="78">
        <v>31</v>
      </c>
      <c r="Z29">
        <f t="shared" ca="1" si="2"/>
        <v>41</v>
      </c>
    </row>
    <row r="30" spans="2:26" x14ac:dyDescent="0.2">
      <c r="B30" s="71" t="s">
        <v>14</v>
      </c>
      <c r="C30" s="72" t="str">
        <f t="shared" si="3"/>
        <v>Sidney Deans Family</v>
      </c>
      <c r="D30" s="22" t="s">
        <v>164</v>
      </c>
      <c r="E30" s="4" t="str">
        <f t="shared" si="0"/>
        <v>Cocina A Gas — Titanium Tx1G-0Pe</v>
      </c>
      <c r="F30" s="60">
        <f t="shared" si="1"/>
        <v>849</v>
      </c>
      <c r="G30" s="5">
        <v>37878</v>
      </c>
      <c r="H30" s="74">
        <v>12</v>
      </c>
      <c r="I30" s="75">
        <f t="shared" si="4"/>
        <v>10188</v>
      </c>
      <c r="J30" s="76" t="s">
        <v>183</v>
      </c>
      <c r="K30" s="76" t="s">
        <v>33</v>
      </c>
      <c r="L30" s="76" t="s">
        <v>140</v>
      </c>
      <c r="M30" s="76" t="s">
        <v>135</v>
      </c>
      <c r="N30" s="24" t="s">
        <v>238</v>
      </c>
      <c r="O30" s="78">
        <v>13</v>
      </c>
      <c r="Z30">
        <f t="shared" ca="1" si="2"/>
        <v>43</v>
      </c>
    </row>
    <row r="31" spans="2:26" x14ac:dyDescent="0.2">
      <c r="B31" s="71" t="s">
        <v>17</v>
      </c>
      <c r="C31" s="72" t="str">
        <f t="shared" si="3"/>
        <v>Howard Lee</v>
      </c>
      <c r="D31" s="22" t="s">
        <v>157</v>
      </c>
      <c r="E31" s="4" t="str">
        <f t="shared" si="0"/>
        <v>Tv Plasma - Panasonic Tc-P42C2L</v>
      </c>
      <c r="F31" s="60">
        <f t="shared" si="1"/>
        <v>2199</v>
      </c>
      <c r="G31" s="5">
        <v>37838</v>
      </c>
      <c r="H31" s="74">
        <v>17</v>
      </c>
      <c r="I31" s="75">
        <f t="shared" si="4"/>
        <v>37383</v>
      </c>
      <c r="J31" s="76" t="s">
        <v>183</v>
      </c>
      <c r="K31" s="76" t="s">
        <v>41</v>
      </c>
      <c r="L31" s="76" t="s">
        <v>142</v>
      </c>
      <c r="M31" s="76" t="s">
        <v>135</v>
      </c>
      <c r="N31" s="24" t="s">
        <v>246</v>
      </c>
      <c r="O31" s="78">
        <v>31</v>
      </c>
      <c r="Z31">
        <f t="shared" ca="1" si="2"/>
        <v>16</v>
      </c>
    </row>
    <row r="32" spans="2:26" x14ac:dyDescent="0.2">
      <c r="B32" s="71" t="s">
        <v>20</v>
      </c>
      <c r="C32" s="72" t="str">
        <f t="shared" si="3"/>
        <v>Joan Smith</v>
      </c>
      <c r="D32" s="22" t="s">
        <v>7</v>
      </c>
      <c r="E32" s="4" t="str">
        <f t="shared" si="0"/>
        <v>Horno Microonda "Rex"</v>
      </c>
      <c r="F32" s="60">
        <f t="shared" si="1"/>
        <v>485</v>
      </c>
      <c r="G32" s="5">
        <v>37907</v>
      </c>
      <c r="H32" s="74">
        <v>11</v>
      </c>
      <c r="I32" s="75">
        <f t="shared" si="4"/>
        <v>5335</v>
      </c>
      <c r="J32" s="76" t="s">
        <v>187</v>
      </c>
      <c r="K32" s="76" t="s">
        <v>37</v>
      </c>
      <c r="L32" s="76" t="s">
        <v>144</v>
      </c>
      <c r="M32" s="76" t="s">
        <v>135</v>
      </c>
      <c r="N32" s="24" t="s">
        <v>239</v>
      </c>
      <c r="O32" s="78">
        <v>32</v>
      </c>
      <c r="Z32">
        <f t="shared" ca="1" si="2"/>
        <v>24</v>
      </c>
    </row>
    <row r="33" spans="2:26" x14ac:dyDescent="0.2">
      <c r="B33" s="71" t="s">
        <v>21</v>
      </c>
      <c r="C33" s="72" t="str">
        <f t="shared" si="3"/>
        <v>Greenwood Bakery</v>
      </c>
      <c r="D33" s="22" t="s">
        <v>146</v>
      </c>
      <c r="E33" s="4" t="str">
        <f t="shared" si="0"/>
        <v>Dvd Hd Mtw</v>
      </c>
      <c r="F33" s="60">
        <f t="shared" si="1"/>
        <v>2320</v>
      </c>
      <c r="G33" s="5">
        <v>37806</v>
      </c>
      <c r="H33" s="74">
        <v>1</v>
      </c>
      <c r="I33" s="75">
        <f t="shared" si="4"/>
        <v>2320</v>
      </c>
      <c r="J33" s="76" t="s">
        <v>185</v>
      </c>
      <c r="K33" s="76" t="s">
        <v>29</v>
      </c>
      <c r="L33" s="76" t="s">
        <v>143</v>
      </c>
      <c r="M33" s="76" t="s">
        <v>135</v>
      </c>
      <c r="N33" s="24" t="s">
        <v>250</v>
      </c>
      <c r="O33" s="78">
        <v>16</v>
      </c>
      <c r="Z33">
        <f t="shared" ca="1" si="2"/>
        <v>30</v>
      </c>
    </row>
    <row r="34" spans="2:26" x14ac:dyDescent="0.2">
      <c r="B34" s="71" t="s">
        <v>14</v>
      </c>
      <c r="C34" s="72" t="str">
        <f t="shared" si="3"/>
        <v>Vera Ulanger</v>
      </c>
      <c r="D34" s="22" t="s">
        <v>150</v>
      </c>
      <c r="E34" s="4" t="str">
        <f t="shared" si="0"/>
        <v>Cocina A Gas — Titanium Tx1G-0Pe</v>
      </c>
      <c r="F34" s="60">
        <f t="shared" si="1"/>
        <v>849</v>
      </c>
      <c r="G34" s="5">
        <v>37854</v>
      </c>
      <c r="H34" s="74">
        <v>6</v>
      </c>
      <c r="I34" s="75">
        <f t="shared" si="4"/>
        <v>5094</v>
      </c>
      <c r="J34" s="76" t="s">
        <v>174</v>
      </c>
      <c r="K34" s="76" t="s">
        <v>34</v>
      </c>
      <c r="L34" s="76" t="s">
        <v>142</v>
      </c>
      <c r="M34" s="76" t="s">
        <v>136</v>
      </c>
      <c r="N34" s="24" t="s">
        <v>238</v>
      </c>
      <c r="O34" s="78">
        <v>35</v>
      </c>
      <c r="Z34">
        <f t="shared" ca="1" si="2"/>
        <v>7</v>
      </c>
    </row>
    <row r="35" spans="2:26" x14ac:dyDescent="0.2">
      <c r="B35" s="71" t="s">
        <v>22</v>
      </c>
      <c r="C35" s="72" t="str">
        <f t="shared" si="3"/>
        <v>Phipps Auto</v>
      </c>
      <c r="D35" s="22" t="s">
        <v>155</v>
      </c>
      <c r="E35" s="4" t="str">
        <f t="shared" si="0"/>
        <v>Cámara Digital - Sony Cyber-Shot Dsc-S2000</v>
      </c>
      <c r="F35" s="60">
        <f t="shared" si="1"/>
        <v>399</v>
      </c>
      <c r="G35" s="5">
        <v>37932</v>
      </c>
      <c r="H35" s="74">
        <v>3</v>
      </c>
      <c r="I35" s="75">
        <f t="shared" si="4"/>
        <v>1197</v>
      </c>
      <c r="J35" s="76" t="s">
        <v>196</v>
      </c>
      <c r="K35" s="76" t="s">
        <v>29</v>
      </c>
      <c r="L35" s="76" t="s">
        <v>143</v>
      </c>
      <c r="M35" s="76" t="s">
        <v>135</v>
      </c>
      <c r="N35" s="24" t="s">
        <v>253</v>
      </c>
      <c r="O35" s="78">
        <v>25</v>
      </c>
      <c r="Z35">
        <f t="shared" ca="1" si="2"/>
        <v>8</v>
      </c>
    </row>
    <row r="36" spans="2:26" x14ac:dyDescent="0.2">
      <c r="B36" s="71" t="s">
        <v>22</v>
      </c>
      <c r="C36" s="72" t="str">
        <f t="shared" si="3"/>
        <v>Vera Ulanger</v>
      </c>
      <c r="D36" s="22" t="s">
        <v>168</v>
      </c>
      <c r="E36" s="4" t="str">
        <f t="shared" si="0"/>
        <v>Dvd Boddometer</v>
      </c>
      <c r="F36" s="60">
        <f t="shared" si="1"/>
        <v>1958</v>
      </c>
      <c r="G36" s="5">
        <v>37860</v>
      </c>
      <c r="H36" s="74">
        <v>7</v>
      </c>
      <c r="I36" s="75">
        <f t="shared" si="4"/>
        <v>13706</v>
      </c>
      <c r="J36" s="76" t="s">
        <v>180</v>
      </c>
      <c r="K36" s="76" t="s">
        <v>28</v>
      </c>
      <c r="L36" s="76" t="s">
        <v>142</v>
      </c>
      <c r="M36" s="76" t="s">
        <v>136</v>
      </c>
      <c r="N36" s="24" t="s">
        <v>235</v>
      </c>
      <c r="O36" s="78">
        <v>35</v>
      </c>
      <c r="Z36">
        <f t="shared" ca="1" si="2"/>
        <v>1</v>
      </c>
    </row>
    <row r="37" spans="2:26" x14ac:dyDescent="0.2">
      <c r="B37" s="71" t="s">
        <v>19</v>
      </c>
      <c r="C37" s="72" t="str">
        <f t="shared" si="3"/>
        <v>Thomas Kemp</v>
      </c>
      <c r="D37" s="22" t="s">
        <v>161</v>
      </c>
      <c r="E37" s="4" t="str">
        <f t="shared" si="0"/>
        <v xml:space="preserve">Dvd Calfex </v>
      </c>
      <c r="F37" s="60">
        <f t="shared" si="1"/>
        <v>1873</v>
      </c>
      <c r="G37" s="5">
        <v>37902</v>
      </c>
      <c r="H37" s="74">
        <v>9</v>
      </c>
      <c r="I37" s="75">
        <f t="shared" si="4"/>
        <v>16857</v>
      </c>
      <c r="J37" s="76" t="s">
        <v>189</v>
      </c>
      <c r="K37" s="76" t="s">
        <v>35</v>
      </c>
      <c r="L37" s="76" t="s">
        <v>144</v>
      </c>
      <c r="M37" s="76" t="s">
        <v>135</v>
      </c>
      <c r="N37" s="24" t="s">
        <v>236</v>
      </c>
      <c r="O37" s="78">
        <v>36</v>
      </c>
      <c r="Z37">
        <f t="shared" ca="1" si="2"/>
        <v>7</v>
      </c>
    </row>
    <row r="38" spans="2:26" x14ac:dyDescent="0.2">
      <c r="B38" s="71" t="s">
        <v>19</v>
      </c>
      <c r="C38" s="72" t="str">
        <f t="shared" si="3"/>
        <v>Toy World</v>
      </c>
      <c r="D38" s="22" t="s">
        <v>154</v>
      </c>
      <c r="E38" s="4" t="str">
        <f t="shared" si="0"/>
        <v>Consola De Video Juego- Sony Play Station 3</v>
      </c>
      <c r="F38" s="60">
        <f t="shared" si="1"/>
        <v>1499</v>
      </c>
      <c r="G38" s="5">
        <v>37928</v>
      </c>
      <c r="H38" s="74">
        <v>17</v>
      </c>
      <c r="I38" s="75">
        <f t="shared" si="4"/>
        <v>25483</v>
      </c>
      <c r="J38" s="76" t="s">
        <v>181</v>
      </c>
      <c r="K38" s="76" t="s">
        <v>36</v>
      </c>
      <c r="L38" s="76" t="s">
        <v>138</v>
      </c>
      <c r="M38" s="76" t="s">
        <v>135</v>
      </c>
      <c r="N38" s="24" t="s">
        <v>255</v>
      </c>
      <c r="O38" s="78">
        <v>9</v>
      </c>
      <c r="Z38">
        <f t="shared" ca="1" si="2"/>
        <v>30</v>
      </c>
    </row>
    <row r="39" spans="2:26" x14ac:dyDescent="0.2">
      <c r="B39" s="71" t="s">
        <v>16</v>
      </c>
      <c r="C39" s="72" t="str">
        <f t="shared" si="3"/>
        <v>Karri Wu</v>
      </c>
      <c r="D39" s="22" t="s">
        <v>7</v>
      </c>
      <c r="E39" s="4" t="str">
        <f t="shared" si="0"/>
        <v>Refrigeradora - Frigidaire Frs-6Hr35 Kw</v>
      </c>
      <c r="F39" s="60">
        <f t="shared" si="1"/>
        <v>3999</v>
      </c>
      <c r="G39" s="5">
        <v>37905</v>
      </c>
      <c r="H39" s="74">
        <v>8</v>
      </c>
      <c r="I39" s="75">
        <f t="shared" si="4"/>
        <v>31992</v>
      </c>
      <c r="J39" s="76" t="s">
        <v>192</v>
      </c>
      <c r="K39" s="76" t="s">
        <v>35</v>
      </c>
      <c r="L39" s="76" t="s">
        <v>139</v>
      </c>
      <c r="M39" s="76" t="s">
        <v>137</v>
      </c>
      <c r="N39" s="24" t="s">
        <v>242</v>
      </c>
      <c r="O39" s="78">
        <v>2</v>
      </c>
      <c r="Z39">
        <f t="shared" ca="1" si="2"/>
        <v>2</v>
      </c>
    </row>
    <row r="40" spans="2:26" x14ac:dyDescent="0.2">
      <c r="B40" s="71" t="s">
        <v>15</v>
      </c>
      <c r="C40" s="72" t="str">
        <f t="shared" si="3"/>
        <v>Linda Greene</v>
      </c>
      <c r="D40" s="22" t="s">
        <v>163</v>
      </c>
      <c r="E40" s="4" t="str">
        <f t="shared" si="0"/>
        <v>Cocina A Gas — Titanium Tx1G-0Pe</v>
      </c>
      <c r="F40" s="60">
        <f t="shared" si="1"/>
        <v>849</v>
      </c>
      <c r="G40" s="5">
        <v>37932</v>
      </c>
      <c r="H40" s="74">
        <v>9</v>
      </c>
      <c r="I40" s="75">
        <f t="shared" si="4"/>
        <v>7641</v>
      </c>
      <c r="J40" s="76" t="s">
        <v>177</v>
      </c>
      <c r="K40" s="76" t="s">
        <v>26</v>
      </c>
      <c r="L40" s="76" t="s">
        <v>139</v>
      </c>
      <c r="M40" s="76" t="s">
        <v>135</v>
      </c>
      <c r="N40" s="24" t="s">
        <v>238</v>
      </c>
      <c r="O40" s="78">
        <v>8</v>
      </c>
      <c r="Z40">
        <f t="shared" ca="1" si="2"/>
        <v>42</v>
      </c>
    </row>
    <row r="41" spans="2:26" x14ac:dyDescent="0.2">
      <c r="B41" s="71" t="s">
        <v>20</v>
      </c>
      <c r="C41" s="72" t="str">
        <f t="shared" si="3"/>
        <v>Miller's Grocery</v>
      </c>
      <c r="D41" s="22" t="s">
        <v>153</v>
      </c>
      <c r="E41" s="4" t="str">
        <f t="shared" si="0"/>
        <v>Cámara De Video Panasonic Sdrsd-S50Pu-K</v>
      </c>
      <c r="F41" s="60">
        <f t="shared" si="1"/>
        <v>999</v>
      </c>
      <c r="G41" s="5">
        <v>37874</v>
      </c>
      <c r="H41" s="74">
        <v>19</v>
      </c>
      <c r="I41" s="75">
        <f t="shared" si="4"/>
        <v>18981</v>
      </c>
      <c r="J41" s="76" t="s">
        <v>185</v>
      </c>
      <c r="K41" s="76" t="s">
        <v>38</v>
      </c>
      <c r="L41" s="76" t="s">
        <v>140</v>
      </c>
      <c r="M41" s="76" t="s">
        <v>135</v>
      </c>
      <c r="N41" s="24" t="s">
        <v>251</v>
      </c>
      <c r="O41" s="78">
        <v>27</v>
      </c>
      <c r="Z41">
        <f t="shared" ca="1" si="2"/>
        <v>41</v>
      </c>
    </row>
    <row r="42" spans="2:26" x14ac:dyDescent="0.2">
      <c r="B42" s="71" t="s">
        <v>15</v>
      </c>
      <c r="C42" s="72" t="str">
        <f t="shared" si="3"/>
        <v>Nebraska Board of Arts</v>
      </c>
      <c r="D42" s="22" t="s">
        <v>159</v>
      </c>
      <c r="E42" s="4" t="str">
        <f t="shared" si="0"/>
        <v>Horno Microonda "Rex"</v>
      </c>
      <c r="F42" s="60">
        <f t="shared" si="1"/>
        <v>485</v>
      </c>
      <c r="G42" s="5">
        <v>37925</v>
      </c>
      <c r="H42" s="74">
        <v>6</v>
      </c>
      <c r="I42" s="75">
        <f t="shared" si="4"/>
        <v>2910</v>
      </c>
      <c r="J42" s="76" t="s">
        <v>202</v>
      </c>
      <c r="K42" s="76" t="s">
        <v>40</v>
      </c>
      <c r="L42" s="76" t="s">
        <v>141</v>
      </c>
      <c r="M42" s="76" t="s">
        <v>136</v>
      </c>
      <c r="N42" s="24" t="s">
        <v>239</v>
      </c>
      <c r="O42" s="78">
        <v>6</v>
      </c>
      <c r="Z42">
        <f t="shared" ca="1" si="2"/>
        <v>41</v>
      </c>
    </row>
    <row r="43" spans="2:26" x14ac:dyDescent="0.2">
      <c r="B43" s="71" t="s">
        <v>19</v>
      </c>
      <c r="C43" s="72" t="str">
        <f t="shared" si="3"/>
        <v>Westside Mall</v>
      </c>
      <c r="D43" s="22" t="s">
        <v>168</v>
      </c>
      <c r="E43" s="4" t="str">
        <f t="shared" si="0"/>
        <v>Dvd Boddometer</v>
      </c>
      <c r="F43" s="60">
        <f t="shared" si="1"/>
        <v>1958</v>
      </c>
      <c r="G43" s="5">
        <v>37906</v>
      </c>
      <c r="H43" s="74">
        <v>6</v>
      </c>
      <c r="I43" s="75">
        <f t="shared" si="4"/>
        <v>11748</v>
      </c>
      <c r="J43" s="76" t="s">
        <v>174</v>
      </c>
      <c r="K43" s="76" t="s">
        <v>36</v>
      </c>
      <c r="L43" s="76" t="s">
        <v>139</v>
      </c>
      <c r="M43" s="76" t="s">
        <v>135</v>
      </c>
      <c r="N43" s="24" t="s">
        <v>235</v>
      </c>
      <c r="O43" s="78">
        <v>15</v>
      </c>
      <c r="Z43">
        <f t="shared" ca="1" si="2"/>
        <v>30</v>
      </c>
    </row>
    <row r="44" spans="2:26" x14ac:dyDescent="0.2">
      <c r="B44" s="71" t="s">
        <v>22</v>
      </c>
      <c r="C44" s="72" t="str">
        <f t="shared" si="3"/>
        <v>Linda Greene</v>
      </c>
      <c r="D44" s="22" t="s">
        <v>160</v>
      </c>
      <c r="E44" s="4" t="str">
        <f t="shared" si="0"/>
        <v>Tv Lcd Panasonic Tc-L37C22L</v>
      </c>
      <c r="F44" s="60">
        <f t="shared" si="1"/>
        <v>2999</v>
      </c>
      <c r="G44" s="5">
        <v>37885</v>
      </c>
      <c r="H44" s="74">
        <v>18</v>
      </c>
      <c r="I44" s="75">
        <f t="shared" si="4"/>
        <v>53982</v>
      </c>
      <c r="J44" s="76" t="s">
        <v>187</v>
      </c>
      <c r="K44" s="76" t="s">
        <v>31</v>
      </c>
      <c r="L44" s="76" t="s">
        <v>141</v>
      </c>
      <c r="M44" s="76" t="s">
        <v>137</v>
      </c>
      <c r="N44" s="24" t="s">
        <v>245</v>
      </c>
      <c r="O44" s="78">
        <v>8</v>
      </c>
      <c r="Z44">
        <f t="shared" ca="1" si="2"/>
        <v>26</v>
      </c>
    </row>
    <row r="45" spans="2:26" x14ac:dyDescent="0.2">
      <c r="B45" s="71" t="s">
        <v>21</v>
      </c>
      <c r="C45" s="72" t="str">
        <f t="shared" si="3"/>
        <v>Westside Mall</v>
      </c>
      <c r="D45" s="22" t="s">
        <v>162</v>
      </c>
      <c r="E45" s="4" t="str">
        <f t="shared" si="0"/>
        <v>Dvd Boddometer</v>
      </c>
      <c r="F45" s="60">
        <f t="shared" si="1"/>
        <v>1958</v>
      </c>
      <c r="G45" s="5">
        <v>37823</v>
      </c>
      <c r="H45" s="74">
        <v>8</v>
      </c>
      <c r="I45" s="75">
        <f t="shared" si="4"/>
        <v>15664</v>
      </c>
      <c r="J45" s="76" t="s">
        <v>127</v>
      </c>
      <c r="K45" s="76" t="s">
        <v>37</v>
      </c>
      <c r="L45" s="76" t="s">
        <v>140</v>
      </c>
      <c r="M45" s="76" t="s">
        <v>135</v>
      </c>
      <c r="N45" s="24" t="s">
        <v>235</v>
      </c>
      <c r="O45" s="78">
        <v>15</v>
      </c>
      <c r="Z45">
        <f t="shared" ca="1" si="2"/>
        <v>27</v>
      </c>
    </row>
    <row r="46" spans="2:26" x14ac:dyDescent="0.2">
      <c r="B46" s="71" t="s">
        <v>18</v>
      </c>
      <c r="C46" s="72" t="str">
        <f t="shared" si="3"/>
        <v>Juan Williams</v>
      </c>
      <c r="D46" s="22" t="s">
        <v>159</v>
      </c>
      <c r="E46" s="4" t="str">
        <f t="shared" si="0"/>
        <v>Cámara Digital — Coolpix S-225</v>
      </c>
      <c r="F46" s="60">
        <f t="shared" si="1"/>
        <v>999</v>
      </c>
      <c r="G46" s="5">
        <v>37943</v>
      </c>
      <c r="H46" s="74">
        <v>3</v>
      </c>
      <c r="I46" s="75">
        <f t="shared" si="4"/>
        <v>2997</v>
      </c>
      <c r="J46" s="76" t="s">
        <v>174</v>
      </c>
      <c r="K46" s="76" t="s">
        <v>27</v>
      </c>
      <c r="L46" s="76" t="s">
        <v>139</v>
      </c>
      <c r="M46" s="76" t="s">
        <v>136</v>
      </c>
      <c r="N46" s="24" t="s">
        <v>258</v>
      </c>
      <c r="O46" s="78">
        <v>29</v>
      </c>
      <c r="Z46">
        <f t="shared" ca="1" si="2"/>
        <v>10</v>
      </c>
    </row>
    <row r="47" spans="2:26" x14ac:dyDescent="0.2">
      <c r="B47" s="71" t="s">
        <v>13</v>
      </c>
      <c r="C47" s="72" t="str">
        <f t="shared" si="3"/>
        <v>Andy Ramirez</v>
      </c>
      <c r="D47" s="22" t="s">
        <v>155</v>
      </c>
      <c r="E47" s="4" t="str">
        <f t="shared" si="0"/>
        <v>Cámara Digital Panasonic Dmcsd-Fh1 S</v>
      </c>
      <c r="F47" s="60">
        <f t="shared" si="1"/>
        <v>799</v>
      </c>
      <c r="G47" s="5">
        <v>37945</v>
      </c>
      <c r="H47" s="74">
        <v>11</v>
      </c>
      <c r="I47" s="75">
        <f t="shared" si="4"/>
        <v>8789</v>
      </c>
      <c r="J47" s="76" t="s">
        <v>175</v>
      </c>
      <c r="K47" s="76" t="s">
        <v>40</v>
      </c>
      <c r="L47" s="76" t="s">
        <v>140</v>
      </c>
      <c r="M47" s="76" t="s">
        <v>136</v>
      </c>
      <c r="N47" s="24" t="s">
        <v>252</v>
      </c>
      <c r="O47" s="78">
        <v>23</v>
      </c>
      <c r="Z47">
        <f t="shared" ca="1" si="2"/>
        <v>9</v>
      </c>
    </row>
    <row r="48" spans="2:26" x14ac:dyDescent="0.2">
      <c r="B48" s="71" t="s">
        <v>21</v>
      </c>
      <c r="C48" s="72" t="str">
        <f t="shared" si="3"/>
        <v>Westside Mall</v>
      </c>
      <c r="D48" s="22" t="s">
        <v>148</v>
      </c>
      <c r="E48" s="4" t="str">
        <f t="shared" si="0"/>
        <v>Lavadora - Frigidaire -Fws-839Zcs</v>
      </c>
      <c r="F48" s="60">
        <f t="shared" si="1"/>
        <v>1599</v>
      </c>
      <c r="G48" s="5">
        <v>37879</v>
      </c>
      <c r="H48" s="74">
        <v>4</v>
      </c>
      <c r="I48" s="75">
        <f t="shared" si="4"/>
        <v>6396</v>
      </c>
      <c r="J48" s="76" t="s">
        <v>174</v>
      </c>
      <c r="K48" s="76" t="s">
        <v>30</v>
      </c>
      <c r="L48" s="76" t="s">
        <v>143</v>
      </c>
      <c r="M48" s="76" t="s">
        <v>136</v>
      </c>
      <c r="N48" s="24" t="s">
        <v>240</v>
      </c>
      <c r="O48" s="78">
        <v>15</v>
      </c>
      <c r="Z48">
        <f t="shared" ca="1" si="2"/>
        <v>12</v>
      </c>
    </row>
    <row r="49" spans="2:26" x14ac:dyDescent="0.2">
      <c r="B49" s="71" t="s">
        <v>20</v>
      </c>
      <c r="C49" s="72" t="str">
        <f t="shared" si="3"/>
        <v>Mitchell Maazel</v>
      </c>
      <c r="D49" s="22" t="s">
        <v>160</v>
      </c>
      <c r="E49" s="4" t="str">
        <f t="shared" si="0"/>
        <v>Horno Microonda "Rex"</v>
      </c>
      <c r="F49" s="60">
        <f t="shared" si="1"/>
        <v>485</v>
      </c>
      <c r="G49" s="5">
        <v>37828</v>
      </c>
      <c r="H49" s="74">
        <v>7</v>
      </c>
      <c r="I49" s="75">
        <f t="shared" si="4"/>
        <v>3395</v>
      </c>
      <c r="J49" s="76" t="s">
        <v>173</v>
      </c>
      <c r="K49" s="76" t="s">
        <v>34</v>
      </c>
      <c r="L49" s="76" t="s">
        <v>141</v>
      </c>
      <c r="M49" s="76" t="s">
        <v>135</v>
      </c>
      <c r="N49" s="24" t="s">
        <v>239</v>
      </c>
      <c r="O49" s="78">
        <v>41</v>
      </c>
      <c r="Z49">
        <f t="shared" ca="1" si="2"/>
        <v>11</v>
      </c>
    </row>
    <row r="50" spans="2:26" x14ac:dyDescent="0.2">
      <c r="B50" s="71" t="s">
        <v>14</v>
      </c>
      <c r="C50" s="72" t="str">
        <f t="shared" si="3"/>
        <v>Midwest Music</v>
      </c>
      <c r="D50" s="22" t="s">
        <v>172</v>
      </c>
      <c r="E50" s="4" t="str">
        <f t="shared" si="0"/>
        <v>Cámara De Video Panasonic Sdrsd-S50Pu-K</v>
      </c>
      <c r="F50" s="60">
        <f t="shared" si="1"/>
        <v>999</v>
      </c>
      <c r="G50" s="5">
        <v>37834</v>
      </c>
      <c r="H50" s="74">
        <v>17</v>
      </c>
      <c r="I50" s="75">
        <f t="shared" si="4"/>
        <v>16983</v>
      </c>
      <c r="J50" s="76" t="s">
        <v>190</v>
      </c>
      <c r="K50" s="76" t="s">
        <v>32</v>
      </c>
      <c r="L50" s="76" t="s">
        <v>143</v>
      </c>
      <c r="M50" s="76" t="s">
        <v>135</v>
      </c>
      <c r="N50" s="24" t="s">
        <v>251</v>
      </c>
      <c r="O50" s="78">
        <v>12</v>
      </c>
      <c r="Z50">
        <f t="shared" ca="1" si="2"/>
        <v>22</v>
      </c>
    </row>
    <row r="51" spans="2:26" x14ac:dyDescent="0.2">
      <c r="B51" s="71" t="s">
        <v>13</v>
      </c>
      <c r="C51" s="72" t="str">
        <f t="shared" si="3"/>
        <v>Chad Hawkes Family</v>
      </c>
      <c r="D51" s="22" t="s">
        <v>148</v>
      </c>
      <c r="E51" s="4" t="str">
        <f t="shared" si="0"/>
        <v>Lavadora - Frigidaire -Fws-839Zcs</v>
      </c>
      <c r="F51" s="60">
        <f t="shared" si="1"/>
        <v>1599</v>
      </c>
      <c r="G51" s="5">
        <v>37908</v>
      </c>
      <c r="H51" s="74">
        <v>2</v>
      </c>
      <c r="I51" s="75">
        <f t="shared" si="4"/>
        <v>3198</v>
      </c>
      <c r="J51" s="76" t="s">
        <v>174</v>
      </c>
      <c r="K51" s="76" t="s">
        <v>32</v>
      </c>
      <c r="L51" s="76" t="s">
        <v>138</v>
      </c>
      <c r="M51" s="76" t="s">
        <v>136</v>
      </c>
      <c r="N51" s="24" t="s">
        <v>240</v>
      </c>
      <c r="O51" s="78">
        <v>11</v>
      </c>
      <c r="Z51">
        <f t="shared" ca="1" si="2"/>
        <v>5</v>
      </c>
    </row>
    <row r="52" spans="2:26" x14ac:dyDescent="0.2">
      <c r="B52" s="71" t="s">
        <v>17</v>
      </c>
      <c r="C52" s="72" t="str">
        <f t="shared" si="3"/>
        <v>Midwest Music</v>
      </c>
      <c r="D52" s="22" t="s">
        <v>148</v>
      </c>
      <c r="E52" s="4" t="str">
        <f t="shared" si="0"/>
        <v xml:space="preserve">Dvd Calfex </v>
      </c>
      <c r="F52" s="60">
        <f t="shared" si="1"/>
        <v>1873</v>
      </c>
      <c r="G52" s="5">
        <v>37874</v>
      </c>
      <c r="H52" s="74">
        <v>15</v>
      </c>
      <c r="I52" s="75">
        <f t="shared" si="4"/>
        <v>28095</v>
      </c>
      <c r="J52" s="76" t="s">
        <v>202</v>
      </c>
      <c r="K52" s="76" t="s">
        <v>39</v>
      </c>
      <c r="L52" s="76" t="s">
        <v>142</v>
      </c>
      <c r="M52" s="76" t="s">
        <v>137</v>
      </c>
      <c r="N52" s="24" t="s">
        <v>236</v>
      </c>
      <c r="O52" s="78">
        <v>12</v>
      </c>
      <c r="Z52">
        <f t="shared" ca="1" si="2"/>
        <v>12</v>
      </c>
    </row>
    <row r="53" spans="2:26" x14ac:dyDescent="0.2">
      <c r="B53" s="71" t="s">
        <v>16</v>
      </c>
      <c r="C53" s="72" t="str">
        <f t="shared" si="3"/>
        <v>Linda Snell</v>
      </c>
      <c r="D53" s="22" t="s">
        <v>170</v>
      </c>
      <c r="E53" s="4" t="str">
        <f t="shared" si="0"/>
        <v>Equipo De Sonido 1200 W</v>
      </c>
      <c r="F53" s="60">
        <f t="shared" si="1"/>
        <v>2069</v>
      </c>
      <c r="G53" s="5">
        <v>37856</v>
      </c>
      <c r="H53" s="74">
        <v>15</v>
      </c>
      <c r="I53" s="75">
        <f t="shared" si="4"/>
        <v>31035</v>
      </c>
      <c r="J53" s="76" t="s">
        <v>174</v>
      </c>
      <c r="K53" s="76" t="s">
        <v>37</v>
      </c>
      <c r="L53" s="76" t="s">
        <v>141</v>
      </c>
      <c r="M53" s="76" t="s">
        <v>136</v>
      </c>
      <c r="N53" s="24" t="s">
        <v>237</v>
      </c>
      <c r="O53" s="78">
        <v>22</v>
      </c>
      <c r="Z53">
        <f t="shared" ca="1" si="2"/>
        <v>17</v>
      </c>
    </row>
    <row r="54" spans="2:26" x14ac:dyDescent="0.2">
      <c r="B54" s="71" t="s">
        <v>21</v>
      </c>
      <c r="C54" s="72" t="str">
        <f t="shared" si="3"/>
        <v>Lakeland Lanes</v>
      </c>
      <c r="D54" s="22" t="s">
        <v>167</v>
      </c>
      <c r="E54" s="4" t="str">
        <f t="shared" si="0"/>
        <v>Cámara Digital - Sony Cyber-Shot Dsc-S2000</v>
      </c>
      <c r="F54" s="60">
        <f t="shared" si="1"/>
        <v>399</v>
      </c>
      <c r="G54" s="5">
        <v>37842</v>
      </c>
      <c r="H54" s="74">
        <v>8</v>
      </c>
      <c r="I54" s="75">
        <f t="shared" si="4"/>
        <v>3192</v>
      </c>
      <c r="J54" s="76" t="s">
        <v>176</v>
      </c>
      <c r="K54" s="76" t="s">
        <v>38</v>
      </c>
      <c r="L54" s="76" t="s">
        <v>141</v>
      </c>
      <c r="M54" s="76" t="s">
        <v>137</v>
      </c>
      <c r="N54" s="24" t="s">
        <v>253</v>
      </c>
      <c r="O54" s="78">
        <v>38</v>
      </c>
      <c r="Z54">
        <f t="shared" ca="1" si="2"/>
        <v>3</v>
      </c>
    </row>
    <row r="55" spans="2:26" x14ac:dyDescent="0.2">
      <c r="B55" s="71" t="s">
        <v>22</v>
      </c>
      <c r="C55" s="72" t="str">
        <f t="shared" si="3"/>
        <v>Howard Lee</v>
      </c>
      <c r="D55" s="22" t="s">
        <v>150</v>
      </c>
      <c r="E55" s="4" t="str">
        <f t="shared" si="0"/>
        <v>Minicomponente - Sony Mhc-Ec99</v>
      </c>
      <c r="F55" s="60">
        <f t="shared" si="1"/>
        <v>799</v>
      </c>
      <c r="G55" s="5">
        <v>37808</v>
      </c>
      <c r="H55" s="74">
        <v>6</v>
      </c>
      <c r="I55" s="75">
        <f t="shared" si="4"/>
        <v>4794</v>
      </c>
      <c r="J55" s="76" t="s">
        <v>174</v>
      </c>
      <c r="K55" s="76" t="s">
        <v>28</v>
      </c>
      <c r="L55" s="76" t="s">
        <v>140</v>
      </c>
      <c r="M55" s="76" t="s">
        <v>137</v>
      </c>
      <c r="N55" s="24" t="s">
        <v>254</v>
      </c>
      <c r="O55" s="78">
        <v>31</v>
      </c>
      <c r="Z55">
        <f t="shared" ca="1" si="2"/>
        <v>34</v>
      </c>
    </row>
    <row r="56" spans="2:26" x14ac:dyDescent="0.2">
      <c r="B56" s="71" t="s">
        <v>14</v>
      </c>
      <c r="C56" s="72" t="str">
        <f t="shared" si="3"/>
        <v>Kevin Karls</v>
      </c>
      <c r="D56" s="22" t="s">
        <v>146</v>
      </c>
      <c r="E56" s="4" t="str">
        <f t="shared" si="0"/>
        <v>Refrigeradora - Frigidaire Frt-18G6Jw</v>
      </c>
      <c r="F56" s="60">
        <f t="shared" si="1"/>
        <v>2399</v>
      </c>
      <c r="G56" s="5">
        <v>37829</v>
      </c>
      <c r="H56" s="74">
        <v>8</v>
      </c>
      <c r="I56" s="75">
        <f t="shared" si="4"/>
        <v>19192</v>
      </c>
      <c r="J56" s="76" t="s">
        <v>174</v>
      </c>
      <c r="K56" s="76" t="s">
        <v>39</v>
      </c>
      <c r="L56" s="76" t="s">
        <v>143</v>
      </c>
      <c r="M56" s="76" t="s">
        <v>137</v>
      </c>
      <c r="N56" s="24" t="s">
        <v>247</v>
      </c>
      <c r="O56" s="78">
        <v>24</v>
      </c>
      <c r="Z56">
        <f t="shared" ca="1" si="2"/>
        <v>39</v>
      </c>
    </row>
    <row r="57" spans="2:26" x14ac:dyDescent="0.2">
      <c r="B57" s="71" t="s">
        <v>22</v>
      </c>
      <c r="C57" s="72" t="str">
        <f t="shared" si="3"/>
        <v>Lakeland Arts Board</v>
      </c>
      <c r="D57" s="22" t="s">
        <v>153</v>
      </c>
      <c r="E57" s="4" t="str">
        <f t="shared" si="0"/>
        <v>Dvd Hd Mtw</v>
      </c>
      <c r="F57" s="60">
        <f t="shared" si="1"/>
        <v>2320</v>
      </c>
      <c r="G57" s="5">
        <v>37844</v>
      </c>
      <c r="H57" s="74">
        <v>14</v>
      </c>
      <c r="I57" s="75">
        <f t="shared" si="4"/>
        <v>32480</v>
      </c>
      <c r="J57" s="76" t="s">
        <v>179</v>
      </c>
      <c r="K57" s="76" t="s">
        <v>26</v>
      </c>
      <c r="L57" s="76" t="s">
        <v>140</v>
      </c>
      <c r="M57" s="76" t="s">
        <v>136</v>
      </c>
      <c r="N57" s="24" t="s">
        <v>250</v>
      </c>
      <c r="O57" s="78">
        <v>5</v>
      </c>
      <c r="Z57">
        <f t="shared" ca="1" si="2"/>
        <v>24</v>
      </c>
    </row>
    <row r="58" spans="2:26" x14ac:dyDescent="0.2">
      <c r="B58" s="71" t="s">
        <v>19</v>
      </c>
      <c r="C58" s="72" t="str">
        <f t="shared" si="3"/>
        <v>Chad Hawkes Family</v>
      </c>
      <c r="D58" s="22" t="s">
        <v>161</v>
      </c>
      <c r="E58" s="4" t="str">
        <f t="shared" si="0"/>
        <v>Combo Autoradio + Parlantes - Sony</v>
      </c>
      <c r="F58" s="60">
        <f t="shared" si="1"/>
        <v>400</v>
      </c>
      <c r="G58" s="5">
        <v>37850</v>
      </c>
      <c r="H58" s="74">
        <v>20</v>
      </c>
      <c r="I58" s="75">
        <f t="shared" si="4"/>
        <v>8000</v>
      </c>
      <c r="J58" s="76" t="s">
        <v>190</v>
      </c>
      <c r="K58" s="76" t="s">
        <v>32</v>
      </c>
      <c r="L58" s="76" t="s">
        <v>140</v>
      </c>
      <c r="M58" s="76" t="s">
        <v>136</v>
      </c>
      <c r="N58" s="24" t="s">
        <v>256</v>
      </c>
      <c r="O58" s="78">
        <v>11</v>
      </c>
      <c r="Z58">
        <f t="shared" ca="1" si="2"/>
        <v>39</v>
      </c>
    </row>
    <row r="59" spans="2:26" x14ac:dyDescent="0.2">
      <c r="B59" s="71" t="s">
        <v>18</v>
      </c>
      <c r="C59" s="72" t="str">
        <f t="shared" si="3"/>
        <v>Kyle Keel</v>
      </c>
      <c r="D59" s="22" t="s">
        <v>9</v>
      </c>
      <c r="E59" s="4" t="str">
        <f t="shared" si="0"/>
        <v>Congeladora - Frigidaire Glfc-1326 Fw</v>
      </c>
      <c r="F59" s="60">
        <f t="shared" si="1"/>
        <v>2249</v>
      </c>
      <c r="G59" s="5">
        <v>37869</v>
      </c>
      <c r="H59" s="74">
        <v>15</v>
      </c>
      <c r="I59" s="75">
        <f t="shared" si="4"/>
        <v>33735</v>
      </c>
      <c r="J59" s="76" t="s">
        <v>173</v>
      </c>
      <c r="K59" s="76" t="s">
        <v>29</v>
      </c>
      <c r="L59" s="76" t="s">
        <v>141</v>
      </c>
      <c r="M59" s="76" t="s">
        <v>137</v>
      </c>
      <c r="N59" s="24" t="s">
        <v>257</v>
      </c>
      <c r="O59" s="78">
        <v>43</v>
      </c>
      <c r="Z59">
        <f t="shared" ca="1" si="2"/>
        <v>8</v>
      </c>
    </row>
    <row r="60" spans="2:26" x14ac:dyDescent="0.2">
      <c r="B60" s="71" t="s">
        <v>17</v>
      </c>
      <c r="C60" s="72" t="str">
        <f t="shared" si="3"/>
        <v>Nancy Yi</v>
      </c>
      <c r="D60" s="22" t="s">
        <v>150</v>
      </c>
      <c r="E60" s="4" t="str">
        <f t="shared" si="0"/>
        <v>Dvd Boddometer</v>
      </c>
      <c r="F60" s="60">
        <f t="shared" si="1"/>
        <v>1958</v>
      </c>
      <c r="G60" s="5">
        <v>37831</v>
      </c>
      <c r="H60" s="74">
        <v>12</v>
      </c>
      <c r="I60" s="75">
        <f t="shared" si="4"/>
        <v>23496</v>
      </c>
      <c r="J60" s="76" t="s">
        <v>176</v>
      </c>
      <c r="K60" s="76" t="s">
        <v>32</v>
      </c>
      <c r="L60" s="76" t="s">
        <v>140</v>
      </c>
      <c r="M60" s="76" t="s">
        <v>135</v>
      </c>
      <c r="N60" s="24" t="s">
        <v>235</v>
      </c>
      <c r="O60" s="78">
        <v>39</v>
      </c>
      <c r="Z60">
        <f t="shared" ca="1" si="2"/>
        <v>43</v>
      </c>
    </row>
    <row r="61" spans="2:26" x14ac:dyDescent="0.2">
      <c r="B61" s="71" t="s">
        <v>14</v>
      </c>
      <c r="C61" s="72" t="str">
        <f t="shared" si="3"/>
        <v>Ryan Kaufmann</v>
      </c>
      <c r="D61" s="22" t="s">
        <v>151</v>
      </c>
      <c r="E61" s="4" t="str">
        <f t="shared" si="0"/>
        <v>Horno Microonda "Rex"</v>
      </c>
      <c r="F61" s="60">
        <f t="shared" si="1"/>
        <v>485</v>
      </c>
      <c r="G61" s="5">
        <v>37865</v>
      </c>
      <c r="H61" s="74">
        <v>17</v>
      </c>
      <c r="I61" s="75">
        <f t="shared" si="4"/>
        <v>8245</v>
      </c>
      <c r="J61" s="76" t="s">
        <v>185</v>
      </c>
      <c r="K61" s="76" t="s">
        <v>40</v>
      </c>
      <c r="L61" s="76" t="s">
        <v>139</v>
      </c>
      <c r="M61" s="76" t="s">
        <v>135</v>
      </c>
      <c r="N61" s="24" t="s">
        <v>239</v>
      </c>
      <c r="O61" s="78">
        <v>17</v>
      </c>
      <c r="Z61">
        <f t="shared" ca="1" si="2"/>
        <v>5</v>
      </c>
    </row>
    <row r="62" spans="2:26" x14ac:dyDescent="0.2">
      <c r="B62" s="71" t="s">
        <v>19</v>
      </c>
      <c r="C62" s="72" t="str">
        <f t="shared" si="3"/>
        <v>Lakeland Gifts</v>
      </c>
      <c r="D62" s="22" t="s">
        <v>160</v>
      </c>
      <c r="E62" s="4" t="str">
        <f t="shared" si="0"/>
        <v xml:space="preserve">Dvd Calfex </v>
      </c>
      <c r="F62" s="60">
        <f t="shared" si="1"/>
        <v>1873</v>
      </c>
      <c r="G62" s="5">
        <v>37839</v>
      </c>
      <c r="H62" s="74">
        <v>8</v>
      </c>
      <c r="I62" s="75">
        <f t="shared" si="4"/>
        <v>14984</v>
      </c>
      <c r="J62" s="76" t="s">
        <v>184</v>
      </c>
      <c r="K62" s="76" t="s">
        <v>38</v>
      </c>
      <c r="L62" s="76" t="s">
        <v>143</v>
      </c>
      <c r="M62" s="76" t="s">
        <v>136</v>
      </c>
      <c r="N62" s="24" t="s">
        <v>236</v>
      </c>
      <c r="O62" s="78">
        <v>40</v>
      </c>
      <c r="Z62">
        <f t="shared" ca="1" si="2"/>
        <v>40</v>
      </c>
    </row>
    <row r="63" spans="2:26" x14ac:dyDescent="0.2">
      <c r="B63" s="71" t="s">
        <v>15</v>
      </c>
      <c r="C63" s="72" t="str">
        <f t="shared" si="3"/>
        <v>Kevin Karls</v>
      </c>
      <c r="D63" s="22" t="s">
        <v>153</v>
      </c>
      <c r="E63" s="4" t="str">
        <f t="shared" si="0"/>
        <v>Tv Lcd - Sony Bravia Klv-40Bx400</v>
      </c>
      <c r="F63" s="60">
        <f t="shared" si="1"/>
        <v>3399</v>
      </c>
      <c r="G63" s="5">
        <v>37908</v>
      </c>
      <c r="H63" s="74">
        <v>20</v>
      </c>
      <c r="I63" s="75">
        <f t="shared" si="4"/>
        <v>67980</v>
      </c>
      <c r="J63" s="76" t="s">
        <v>196</v>
      </c>
      <c r="K63" s="76" t="s">
        <v>34</v>
      </c>
      <c r="L63" s="76" t="s">
        <v>144</v>
      </c>
      <c r="M63" s="76" t="s">
        <v>137</v>
      </c>
      <c r="N63" s="24" t="s">
        <v>243</v>
      </c>
      <c r="O63" s="78">
        <v>24</v>
      </c>
      <c r="Z63">
        <f t="shared" ca="1" si="2"/>
        <v>19</v>
      </c>
    </row>
    <row r="64" spans="2:26" x14ac:dyDescent="0.2">
      <c r="B64" s="71" t="s">
        <v>21</v>
      </c>
      <c r="C64" s="72" t="str">
        <f t="shared" si="3"/>
        <v>Greenwood Bakery</v>
      </c>
      <c r="D64" s="22" t="s">
        <v>156</v>
      </c>
      <c r="E64" s="4" t="str">
        <f t="shared" si="0"/>
        <v>Cámara Digital Panasonic Dmcsd-Fh1 S</v>
      </c>
      <c r="F64" s="60">
        <f t="shared" si="1"/>
        <v>799</v>
      </c>
      <c r="G64" s="5">
        <v>37820</v>
      </c>
      <c r="H64" s="74">
        <v>9</v>
      </c>
      <c r="I64" s="75">
        <f t="shared" si="4"/>
        <v>7191</v>
      </c>
      <c r="J64" s="76" t="s">
        <v>195</v>
      </c>
      <c r="K64" s="76" t="s">
        <v>39</v>
      </c>
      <c r="L64" s="76" t="s">
        <v>140</v>
      </c>
      <c r="M64" s="76" t="s">
        <v>136</v>
      </c>
      <c r="N64" s="24" t="s">
        <v>252</v>
      </c>
      <c r="O64" s="78">
        <v>16</v>
      </c>
      <c r="Z64">
        <f t="shared" ca="1" si="2"/>
        <v>12</v>
      </c>
    </row>
    <row r="65" spans="2:26" x14ac:dyDescent="0.2">
      <c r="B65" s="71" t="s">
        <v>17</v>
      </c>
      <c r="C65" s="72" t="str">
        <f t="shared" si="3"/>
        <v>Whole Foods Bakery</v>
      </c>
      <c r="D65" s="22" t="s">
        <v>168</v>
      </c>
      <c r="E65" s="4" t="str">
        <f t="shared" si="0"/>
        <v>Combo Autoradio + Parlantes - Sony</v>
      </c>
      <c r="F65" s="60">
        <f t="shared" si="1"/>
        <v>400</v>
      </c>
      <c r="G65" s="5">
        <v>37803</v>
      </c>
      <c r="H65" s="74">
        <v>12</v>
      </c>
      <c r="I65" s="75">
        <f t="shared" si="4"/>
        <v>4800</v>
      </c>
      <c r="J65" s="76" t="s">
        <v>196</v>
      </c>
      <c r="K65" s="76" t="s">
        <v>34</v>
      </c>
      <c r="L65" s="76" t="s">
        <v>138</v>
      </c>
      <c r="M65" s="76" t="s">
        <v>136</v>
      </c>
      <c r="N65" s="24" t="s">
        <v>256</v>
      </c>
      <c r="O65" s="78">
        <v>4</v>
      </c>
      <c r="Z65">
        <f t="shared" ca="1" si="2"/>
        <v>36</v>
      </c>
    </row>
    <row r="66" spans="2:26" x14ac:dyDescent="0.2">
      <c r="B66" s="71" t="s">
        <v>21</v>
      </c>
      <c r="C66" s="72" t="str">
        <f t="shared" si="3"/>
        <v>Barry Dawes</v>
      </c>
      <c r="D66" s="22" t="s">
        <v>9</v>
      </c>
      <c r="E66" s="4" t="str">
        <f t="shared" si="0"/>
        <v>Cocina A Gas — Titanium Tx1G-0Pe</v>
      </c>
      <c r="F66" s="60">
        <f t="shared" si="1"/>
        <v>849</v>
      </c>
      <c r="G66" s="5">
        <v>37849</v>
      </c>
      <c r="H66" s="74">
        <v>12</v>
      </c>
      <c r="I66" s="75">
        <f t="shared" si="4"/>
        <v>10188</v>
      </c>
      <c r="J66" s="76" t="s">
        <v>199</v>
      </c>
      <c r="K66" s="76" t="s">
        <v>28</v>
      </c>
      <c r="L66" s="76" t="s">
        <v>142</v>
      </c>
      <c r="M66" s="76" t="s">
        <v>136</v>
      </c>
      <c r="N66" s="24" t="s">
        <v>238</v>
      </c>
      <c r="O66" s="78">
        <v>7</v>
      </c>
      <c r="Z66">
        <f t="shared" ca="1" si="2"/>
        <v>7</v>
      </c>
    </row>
    <row r="67" spans="2:26" x14ac:dyDescent="0.2">
      <c r="B67" s="71" t="s">
        <v>18</v>
      </c>
      <c r="C67" s="72" t="str">
        <f t="shared" si="3"/>
        <v>Barry Dawes</v>
      </c>
      <c r="D67" s="22" t="s">
        <v>150</v>
      </c>
      <c r="E67" s="4" t="str">
        <f t="shared" si="0"/>
        <v>Equipo De Sonido 1200 W</v>
      </c>
      <c r="F67" s="60">
        <f t="shared" si="1"/>
        <v>2069</v>
      </c>
      <c r="G67" s="5">
        <v>37799</v>
      </c>
      <c r="H67" s="74">
        <v>11</v>
      </c>
      <c r="I67" s="75">
        <f t="shared" si="4"/>
        <v>22759</v>
      </c>
      <c r="J67" s="76" t="s">
        <v>181</v>
      </c>
      <c r="K67" s="76" t="s">
        <v>34</v>
      </c>
      <c r="L67" s="76" t="s">
        <v>141</v>
      </c>
      <c r="M67" s="76" t="s">
        <v>137</v>
      </c>
      <c r="N67" s="24" t="s">
        <v>237</v>
      </c>
      <c r="O67" s="78">
        <v>7</v>
      </c>
      <c r="Z67">
        <f t="shared" ca="1" si="2"/>
        <v>11</v>
      </c>
    </row>
    <row r="68" spans="2:26" x14ac:dyDescent="0.2">
      <c r="B68" s="71" t="s">
        <v>20</v>
      </c>
      <c r="C68" s="72" t="str">
        <f t="shared" si="3"/>
        <v>Joan Smith</v>
      </c>
      <c r="D68" s="22" t="s">
        <v>155</v>
      </c>
      <c r="E68" s="4" t="str">
        <f t="shared" si="0"/>
        <v>Minicomponente - Sony Mhc-Ec99</v>
      </c>
      <c r="F68" s="60">
        <f t="shared" si="1"/>
        <v>799</v>
      </c>
      <c r="G68" s="5">
        <v>37811</v>
      </c>
      <c r="H68" s="74">
        <v>20</v>
      </c>
      <c r="I68" s="75">
        <f t="shared" si="4"/>
        <v>15980</v>
      </c>
      <c r="J68" s="76" t="s">
        <v>203</v>
      </c>
      <c r="K68" s="76" t="s">
        <v>27</v>
      </c>
      <c r="L68" s="76" t="s">
        <v>143</v>
      </c>
      <c r="M68" s="76" t="s">
        <v>135</v>
      </c>
      <c r="N68" s="24" t="s">
        <v>254</v>
      </c>
      <c r="O68" s="78">
        <v>32</v>
      </c>
      <c r="Z68">
        <f t="shared" ca="1" si="2"/>
        <v>7</v>
      </c>
    </row>
    <row r="69" spans="2:26" x14ac:dyDescent="0.2">
      <c r="B69" s="71" t="s">
        <v>14</v>
      </c>
      <c r="C69" s="72" t="str">
        <f t="shared" si="3"/>
        <v>Stepforth Hardware</v>
      </c>
      <c r="D69" s="22" t="s">
        <v>159</v>
      </c>
      <c r="E69" s="4" t="str">
        <f t="shared" si="0"/>
        <v>Cámara Digital - Sony Cyber-Shot Dsc-S2000</v>
      </c>
      <c r="F69" s="60">
        <f t="shared" si="1"/>
        <v>399</v>
      </c>
      <c r="G69" s="5">
        <v>37832</v>
      </c>
      <c r="H69" s="74">
        <v>15</v>
      </c>
      <c r="I69" s="75">
        <f t="shared" si="4"/>
        <v>5985</v>
      </c>
      <c r="J69" s="76" t="s">
        <v>184</v>
      </c>
      <c r="K69" s="76" t="s">
        <v>33</v>
      </c>
      <c r="L69" s="76" t="s">
        <v>143</v>
      </c>
      <c r="M69" s="76" t="s">
        <v>136</v>
      </c>
      <c r="N69" s="24" t="s">
        <v>253</v>
      </c>
      <c r="O69" s="78">
        <v>33</v>
      </c>
      <c r="Z69">
        <f t="shared" ca="1" si="2"/>
        <v>11</v>
      </c>
    </row>
    <row r="70" spans="2:26" x14ac:dyDescent="0.2">
      <c r="B70" s="71" t="s">
        <v>15</v>
      </c>
      <c r="C70" s="72" t="str">
        <f t="shared" si="3"/>
        <v>Music Store</v>
      </c>
      <c r="D70" s="22" t="s">
        <v>156</v>
      </c>
      <c r="E70" s="4" t="str">
        <f t="shared" si="0"/>
        <v>Refrigeradora - Frigidaire Frt-18G6Jw</v>
      </c>
      <c r="F70" s="60">
        <f t="shared" si="1"/>
        <v>2399</v>
      </c>
      <c r="G70" s="5">
        <v>37936</v>
      </c>
      <c r="H70" s="74">
        <v>3</v>
      </c>
      <c r="I70" s="75">
        <f t="shared" si="4"/>
        <v>7197</v>
      </c>
      <c r="J70" s="76" t="s">
        <v>206</v>
      </c>
      <c r="K70" s="76" t="s">
        <v>28</v>
      </c>
      <c r="L70" s="76" t="s">
        <v>143</v>
      </c>
      <c r="M70" s="76" t="s">
        <v>136</v>
      </c>
      <c r="N70" s="24" t="s">
        <v>247</v>
      </c>
      <c r="O70" s="78">
        <v>34</v>
      </c>
      <c r="Z70">
        <f t="shared" ca="1" si="2"/>
        <v>18</v>
      </c>
    </row>
    <row r="71" spans="2:26" x14ac:dyDescent="0.2">
      <c r="B71" s="71" t="s">
        <v>18</v>
      </c>
      <c r="C71" s="72" t="str">
        <f t="shared" si="3"/>
        <v>National Endowment of the Arts</v>
      </c>
      <c r="D71" s="22" t="s">
        <v>167</v>
      </c>
      <c r="E71" s="4" t="str">
        <f t="shared" si="0"/>
        <v>Minicomponente - Sony Mhc-Ec99</v>
      </c>
      <c r="F71" s="60">
        <f t="shared" si="1"/>
        <v>799</v>
      </c>
      <c r="G71" s="5">
        <v>37792</v>
      </c>
      <c r="H71" s="74">
        <v>3</v>
      </c>
      <c r="I71" s="75">
        <f t="shared" si="4"/>
        <v>2397</v>
      </c>
      <c r="J71" s="76" t="s">
        <v>177</v>
      </c>
      <c r="K71" s="76" t="s">
        <v>41</v>
      </c>
      <c r="L71" s="76" t="s">
        <v>142</v>
      </c>
      <c r="M71" s="76" t="s">
        <v>136</v>
      </c>
      <c r="N71" s="24" t="s">
        <v>254</v>
      </c>
      <c r="O71" s="78">
        <v>19</v>
      </c>
      <c r="Z71">
        <f t="shared" ca="1" si="2"/>
        <v>13</v>
      </c>
    </row>
    <row r="72" spans="2:26" x14ac:dyDescent="0.2">
      <c r="B72" s="71" t="s">
        <v>19</v>
      </c>
      <c r="C72" s="72" t="str">
        <f t="shared" si="3"/>
        <v>Toy World</v>
      </c>
      <c r="D72" s="22" t="s">
        <v>161</v>
      </c>
      <c r="E72" s="4" t="str">
        <f t="shared" si="0"/>
        <v>Refrigeradora - Frigidaire Frs-6Hr35 Kw</v>
      </c>
      <c r="F72" s="60">
        <f t="shared" si="1"/>
        <v>3999</v>
      </c>
      <c r="G72" s="5">
        <v>37864</v>
      </c>
      <c r="H72" s="74">
        <v>2</v>
      </c>
      <c r="I72" s="75">
        <f t="shared" si="4"/>
        <v>7998</v>
      </c>
      <c r="J72" s="76" t="s">
        <v>127</v>
      </c>
      <c r="K72" s="76" t="s">
        <v>29</v>
      </c>
      <c r="L72" s="76" t="s">
        <v>138</v>
      </c>
      <c r="M72" s="76" t="s">
        <v>137</v>
      </c>
      <c r="N72" s="24" t="s">
        <v>242</v>
      </c>
      <c r="O72" s="78">
        <v>9</v>
      </c>
      <c r="Z72">
        <f t="shared" ca="1" si="2"/>
        <v>21</v>
      </c>
    </row>
    <row r="73" spans="2:26" x14ac:dyDescent="0.2">
      <c r="B73" s="71" t="s">
        <v>19</v>
      </c>
      <c r="C73" s="72" t="str">
        <f t="shared" si="3"/>
        <v>Linda Greene</v>
      </c>
      <c r="D73" s="22" t="s">
        <v>169</v>
      </c>
      <c r="E73" s="4" t="str">
        <f t="shared" si="0"/>
        <v>Horno Microonda "Rex"</v>
      </c>
      <c r="F73" s="60">
        <f t="shared" si="1"/>
        <v>485</v>
      </c>
      <c r="G73" s="5">
        <v>37902</v>
      </c>
      <c r="H73" s="74">
        <v>7</v>
      </c>
      <c r="I73" s="75">
        <f t="shared" si="4"/>
        <v>3395</v>
      </c>
      <c r="J73" s="76" t="s">
        <v>182</v>
      </c>
      <c r="K73" s="76" t="s">
        <v>38</v>
      </c>
      <c r="L73" s="76" t="s">
        <v>143</v>
      </c>
      <c r="M73" s="76" t="s">
        <v>137</v>
      </c>
      <c r="N73" s="24" t="s">
        <v>239</v>
      </c>
      <c r="O73" s="78">
        <v>8</v>
      </c>
      <c r="Z73">
        <f t="shared" ca="1" si="2"/>
        <v>19</v>
      </c>
    </row>
    <row r="74" spans="2:26" x14ac:dyDescent="0.2">
      <c r="B74" s="71" t="s">
        <v>20</v>
      </c>
      <c r="C74" s="72" t="str">
        <f t="shared" si="3"/>
        <v>Sidney Deans Family</v>
      </c>
      <c r="D74" s="22" t="s">
        <v>167</v>
      </c>
      <c r="E74" s="4" t="str">
        <f t="shared" si="0"/>
        <v>Consola De Video Juego- Sony Play Station 3</v>
      </c>
      <c r="F74" s="60">
        <f t="shared" si="1"/>
        <v>1499</v>
      </c>
      <c r="G74" s="5">
        <v>37943</v>
      </c>
      <c r="H74" s="74">
        <v>16</v>
      </c>
      <c r="I74" s="75">
        <f t="shared" si="4"/>
        <v>23984</v>
      </c>
      <c r="J74" s="76" t="s">
        <v>174</v>
      </c>
      <c r="K74" s="76" t="s">
        <v>34</v>
      </c>
      <c r="L74" s="76" t="s">
        <v>142</v>
      </c>
      <c r="M74" s="76" t="s">
        <v>137</v>
      </c>
      <c r="N74" s="24" t="s">
        <v>255</v>
      </c>
      <c r="O74" s="78">
        <v>13</v>
      </c>
      <c r="Z74">
        <f t="shared" ca="1" si="2"/>
        <v>28</v>
      </c>
    </row>
    <row r="75" spans="2:26" x14ac:dyDescent="0.2">
      <c r="B75" s="71" t="s">
        <v>22</v>
      </c>
      <c r="C75" s="72" t="str">
        <f t="shared" ref="C75:C138" si="5">VLOOKUP(O75,TabCli,2,0)</f>
        <v>Westside Mall</v>
      </c>
      <c r="D75" s="22" t="s">
        <v>166</v>
      </c>
      <c r="E75" s="4" t="str">
        <f t="shared" ref="E75:E138" si="6">VLOOKUP(N75,Tablota,2,0)</f>
        <v>Refrigeradora - Frigidaire Frt-18G6Jw</v>
      </c>
      <c r="F75" s="60">
        <f t="shared" ref="F75:F138" si="7">VLOOKUP(E75,TProd,2,0)</f>
        <v>2399</v>
      </c>
      <c r="G75" s="5">
        <v>37847</v>
      </c>
      <c r="H75" s="74">
        <v>18</v>
      </c>
      <c r="I75" s="75">
        <f t="shared" si="4"/>
        <v>43182</v>
      </c>
      <c r="J75" s="76" t="s">
        <v>188</v>
      </c>
      <c r="K75" s="76" t="s">
        <v>33</v>
      </c>
      <c r="L75" s="76" t="s">
        <v>144</v>
      </c>
      <c r="M75" s="76" t="s">
        <v>135</v>
      </c>
      <c r="N75" s="24" t="s">
        <v>247</v>
      </c>
      <c r="O75" s="78">
        <v>15</v>
      </c>
      <c r="Z75">
        <f t="shared" ref="Z75:Z138" ca="1" si="8">RANDBETWEEN(1,43)</f>
        <v>36</v>
      </c>
    </row>
    <row r="76" spans="2:26" x14ac:dyDescent="0.2">
      <c r="B76" s="71" t="s">
        <v>17</v>
      </c>
      <c r="C76" s="72" t="str">
        <f t="shared" si="5"/>
        <v>Cindy Alvarez</v>
      </c>
      <c r="D76" s="22" t="s">
        <v>146</v>
      </c>
      <c r="E76" s="4" t="str">
        <f t="shared" si="6"/>
        <v>Cocina A Gas — Emp804Cx0</v>
      </c>
      <c r="F76" s="60">
        <f t="shared" si="7"/>
        <v>1699</v>
      </c>
      <c r="G76" s="5">
        <v>37902</v>
      </c>
      <c r="H76" s="74">
        <v>14</v>
      </c>
      <c r="I76" s="75">
        <f t="shared" ref="I76:I139" si="9">F76*H76</f>
        <v>23786</v>
      </c>
      <c r="J76" s="76" t="s">
        <v>206</v>
      </c>
      <c r="K76" s="76" t="s">
        <v>35</v>
      </c>
      <c r="L76" s="76" t="s">
        <v>142</v>
      </c>
      <c r="M76" s="76" t="s">
        <v>135</v>
      </c>
      <c r="N76" s="24" t="s">
        <v>259</v>
      </c>
      <c r="O76" s="78">
        <v>28</v>
      </c>
      <c r="Z76">
        <f t="shared" ca="1" si="8"/>
        <v>22</v>
      </c>
    </row>
    <row r="77" spans="2:26" x14ac:dyDescent="0.2">
      <c r="B77" s="71" t="s">
        <v>21</v>
      </c>
      <c r="C77" s="72" t="str">
        <f t="shared" si="5"/>
        <v>Lakeland Lanes</v>
      </c>
      <c r="D77" s="22" t="s">
        <v>148</v>
      </c>
      <c r="E77" s="4" t="str">
        <f t="shared" si="6"/>
        <v>Refrigeradora - Frigidaire Frt-18G6Jw</v>
      </c>
      <c r="F77" s="60">
        <f t="shared" si="7"/>
        <v>2399</v>
      </c>
      <c r="G77" s="5">
        <v>37805</v>
      </c>
      <c r="H77" s="74">
        <v>11</v>
      </c>
      <c r="I77" s="75">
        <f t="shared" si="9"/>
        <v>26389</v>
      </c>
      <c r="J77" s="76" t="s">
        <v>175</v>
      </c>
      <c r="K77" s="76" t="s">
        <v>35</v>
      </c>
      <c r="L77" s="76" t="s">
        <v>139</v>
      </c>
      <c r="M77" s="76" t="s">
        <v>136</v>
      </c>
      <c r="N77" s="24" t="s">
        <v>247</v>
      </c>
      <c r="O77" s="78">
        <v>38</v>
      </c>
      <c r="Z77">
        <f t="shared" ca="1" si="8"/>
        <v>14</v>
      </c>
    </row>
    <row r="78" spans="2:26" x14ac:dyDescent="0.2">
      <c r="B78" s="71" t="s">
        <v>14</v>
      </c>
      <c r="C78" s="72" t="str">
        <f t="shared" si="5"/>
        <v>Music Junction</v>
      </c>
      <c r="D78" s="22" t="s">
        <v>149</v>
      </c>
      <c r="E78" s="4" t="str">
        <f t="shared" si="6"/>
        <v>Refrigeradora - Frigidaire Frs-6Hr35 Kw</v>
      </c>
      <c r="F78" s="60">
        <f t="shared" si="7"/>
        <v>3999</v>
      </c>
      <c r="G78" s="5">
        <v>37815</v>
      </c>
      <c r="H78" s="74">
        <v>20</v>
      </c>
      <c r="I78" s="75">
        <f t="shared" si="9"/>
        <v>79980</v>
      </c>
      <c r="J78" s="76" t="s">
        <v>190</v>
      </c>
      <c r="K78" s="76" t="s">
        <v>31</v>
      </c>
      <c r="L78" s="76" t="s">
        <v>143</v>
      </c>
      <c r="M78" s="76" t="s">
        <v>136</v>
      </c>
      <c r="N78" s="24" t="s">
        <v>242</v>
      </c>
      <c r="O78" s="78">
        <v>10</v>
      </c>
      <c r="Z78">
        <f t="shared" ca="1" si="8"/>
        <v>19</v>
      </c>
    </row>
    <row r="79" spans="2:26" x14ac:dyDescent="0.2">
      <c r="B79" s="71" t="s">
        <v>14</v>
      </c>
      <c r="C79" s="72" t="str">
        <f t="shared" si="5"/>
        <v>Lakeland Arts Board</v>
      </c>
      <c r="D79" s="22" t="s">
        <v>9</v>
      </c>
      <c r="E79" s="4" t="str">
        <f t="shared" si="6"/>
        <v>Lavadora - Frigidaire -Fws-839Zcs</v>
      </c>
      <c r="F79" s="60">
        <f t="shared" si="7"/>
        <v>1599</v>
      </c>
      <c r="G79" s="5">
        <v>37934</v>
      </c>
      <c r="H79" s="74">
        <v>9</v>
      </c>
      <c r="I79" s="75">
        <f t="shared" si="9"/>
        <v>14391</v>
      </c>
      <c r="J79" s="76" t="s">
        <v>181</v>
      </c>
      <c r="K79" s="76" t="s">
        <v>29</v>
      </c>
      <c r="L79" s="76" t="s">
        <v>138</v>
      </c>
      <c r="M79" s="76" t="s">
        <v>137</v>
      </c>
      <c r="N79" s="24" t="s">
        <v>240</v>
      </c>
      <c r="O79" s="78">
        <v>5</v>
      </c>
      <c r="Z79">
        <f t="shared" ca="1" si="8"/>
        <v>29</v>
      </c>
    </row>
    <row r="80" spans="2:26" x14ac:dyDescent="0.2">
      <c r="B80" s="71" t="s">
        <v>18</v>
      </c>
      <c r="C80" s="72" t="str">
        <f t="shared" si="5"/>
        <v>Gallery 510</v>
      </c>
      <c r="D80" s="22" t="s">
        <v>160</v>
      </c>
      <c r="E80" s="4" t="str">
        <f t="shared" si="6"/>
        <v>Tv Lcd Panasonic Tc-L37C22L</v>
      </c>
      <c r="F80" s="60">
        <f t="shared" si="7"/>
        <v>2999</v>
      </c>
      <c r="G80" s="5">
        <v>37825</v>
      </c>
      <c r="H80" s="74">
        <v>14</v>
      </c>
      <c r="I80" s="75">
        <f t="shared" si="9"/>
        <v>41986</v>
      </c>
      <c r="J80" s="76" t="s">
        <v>196</v>
      </c>
      <c r="K80" s="76" t="s">
        <v>28</v>
      </c>
      <c r="L80" s="76" t="s">
        <v>143</v>
      </c>
      <c r="M80" s="76" t="s">
        <v>136</v>
      </c>
      <c r="N80" s="24" t="s">
        <v>245</v>
      </c>
      <c r="O80" s="78">
        <v>26</v>
      </c>
      <c r="Z80">
        <f t="shared" ca="1" si="8"/>
        <v>2</v>
      </c>
    </row>
    <row r="81" spans="2:26" x14ac:dyDescent="0.2">
      <c r="B81" s="71" t="s">
        <v>16</v>
      </c>
      <c r="C81" s="72" t="str">
        <f t="shared" si="5"/>
        <v>Terry's Gifts</v>
      </c>
      <c r="D81" s="22" t="s">
        <v>162</v>
      </c>
      <c r="E81" s="4" t="str">
        <f t="shared" si="6"/>
        <v>Dvd Boddometer</v>
      </c>
      <c r="F81" s="60">
        <f t="shared" si="7"/>
        <v>1958</v>
      </c>
      <c r="G81" s="5">
        <v>37818</v>
      </c>
      <c r="H81" s="74">
        <v>4</v>
      </c>
      <c r="I81" s="75">
        <f t="shared" si="9"/>
        <v>7832</v>
      </c>
      <c r="J81" s="76" t="s">
        <v>200</v>
      </c>
      <c r="K81" s="76" t="s">
        <v>29</v>
      </c>
      <c r="L81" s="76" t="s">
        <v>138</v>
      </c>
      <c r="M81" s="76" t="s">
        <v>137</v>
      </c>
      <c r="N81" s="24" t="s">
        <v>235</v>
      </c>
      <c r="O81" s="78">
        <v>30</v>
      </c>
      <c r="Z81">
        <f t="shared" ca="1" si="8"/>
        <v>14</v>
      </c>
    </row>
    <row r="82" spans="2:26" x14ac:dyDescent="0.2">
      <c r="B82" s="71" t="s">
        <v>13</v>
      </c>
      <c r="C82" s="72" t="str">
        <f t="shared" si="5"/>
        <v>Kevin Karls</v>
      </c>
      <c r="D82" s="22" t="s">
        <v>154</v>
      </c>
      <c r="E82" s="4" t="str">
        <f t="shared" si="6"/>
        <v>Cocina A Gas — Emp804Cx0</v>
      </c>
      <c r="F82" s="60">
        <f t="shared" si="7"/>
        <v>1699</v>
      </c>
      <c r="G82" s="5">
        <v>37841</v>
      </c>
      <c r="H82" s="74">
        <v>9</v>
      </c>
      <c r="I82" s="75">
        <f t="shared" si="9"/>
        <v>15291</v>
      </c>
      <c r="J82" s="76" t="s">
        <v>202</v>
      </c>
      <c r="K82" s="76" t="s">
        <v>33</v>
      </c>
      <c r="L82" s="76" t="s">
        <v>144</v>
      </c>
      <c r="M82" s="76" t="s">
        <v>137</v>
      </c>
      <c r="N82" s="24" t="s">
        <v>259</v>
      </c>
      <c r="O82" s="78">
        <v>24</v>
      </c>
      <c r="Z82">
        <f t="shared" ca="1" si="8"/>
        <v>24</v>
      </c>
    </row>
    <row r="83" spans="2:26" x14ac:dyDescent="0.2">
      <c r="B83" s="71" t="s">
        <v>22</v>
      </c>
      <c r="C83" s="72" t="str">
        <f t="shared" si="5"/>
        <v>David Wells</v>
      </c>
      <c r="D83" s="22" t="s">
        <v>153</v>
      </c>
      <c r="E83" s="4" t="str">
        <f t="shared" si="6"/>
        <v>Refrigeradora - Frigidaire Frt-18G6Jw</v>
      </c>
      <c r="F83" s="60">
        <f t="shared" si="7"/>
        <v>2399</v>
      </c>
      <c r="G83" s="5">
        <v>37908</v>
      </c>
      <c r="H83" s="74">
        <v>13</v>
      </c>
      <c r="I83" s="75">
        <f t="shared" si="9"/>
        <v>31187</v>
      </c>
      <c r="J83" s="76" t="s">
        <v>173</v>
      </c>
      <c r="K83" s="76" t="s">
        <v>29</v>
      </c>
      <c r="L83" s="76" t="s">
        <v>139</v>
      </c>
      <c r="M83" s="76" t="s">
        <v>137</v>
      </c>
      <c r="N83" s="24" t="s">
        <v>247</v>
      </c>
      <c r="O83" s="78">
        <v>1</v>
      </c>
      <c r="Z83">
        <f t="shared" ca="1" si="8"/>
        <v>25</v>
      </c>
    </row>
    <row r="84" spans="2:26" x14ac:dyDescent="0.2">
      <c r="B84" s="71" t="s">
        <v>22</v>
      </c>
      <c r="C84" s="72" t="str">
        <f t="shared" si="5"/>
        <v>Terry's Gifts</v>
      </c>
      <c r="D84" s="22" t="s">
        <v>169</v>
      </c>
      <c r="E84" s="4" t="str">
        <f t="shared" si="6"/>
        <v>Tv Lcd - Sony Bravia Klv-40Bx400</v>
      </c>
      <c r="F84" s="60">
        <f t="shared" si="7"/>
        <v>3399</v>
      </c>
      <c r="G84" s="5">
        <v>37866</v>
      </c>
      <c r="H84" s="74">
        <v>13</v>
      </c>
      <c r="I84" s="75">
        <f t="shared" si="9"/>
        <v>44187</v>
      </c>
      <c r="J84" s="76" t="s">
        <v>174</v>
      </c>
      <c r="K84" s="76" t="s">
        <v>36</v>
      </c>
      <c r="L84" s="76" t="s">
        <v>144</v>
      </c>
      <c r="M84" s="76" t="s">
        <v>136</v>
      </c>
      <c r="N84" s="24" t="s">
        <v>243</v>
      </c>
      <c r="O84" s="78">
        <v>30</v>
      </c>
      <c r="Z84">
        <f t="shared" ca="1" si="8"/>
        <v>3</v>
      </c>
    </row>
    <row r="85" spans="2:26" x14ac:dyDescent="0.2">
      <c r="B85" s="71" t="s">
        <v>15</v>
      </c>
      <c r="C85" s="72" t="str">
        <f t="shared" si="5"/>
        <v>Midwest Music</v>
      </c>
      <c r="D85" s="22" t="s">
        <v>8</v>
      </c>
      <c r="E85" s="4" t="str">
        <f t="shared" si="6"/>
        <v>Cámara Digital Panasonic Dmcsd-Fh1 S</v>
      </c>
      <c r="F85" s="60">
        <f t="shared" si="7"/>
        <v>799</v>
      </c>
      <c r="G85" s="5">
        <v>37921</v>
      </c>
      <c r="H85" s="74">
        <v>7</v>
      </c>
      <c r="I85" s="75">
        <f t="shared" si="9"/>
        <v>5593</v>
      </c>
      <c r="J85" s="76" t="s">
        <v>179</v>
      </c>
      <c r="K85" s="76" t="s">
        <v>29</v>
      </c>
      <c r="L85" s="76" t="s">
        <v>139</v>
      </c>
      <c r="M85" s="76" t="s">
        <v>137</v>
      </c>
      <c r="N85" s="24" t="s">
        <v>252</v>
      </c>
      <c r="O85" s="78">
        <v>12</v>
      </c>
      <c r="Z85">
        <f t="shared" ca="1" si="8"/>
        <v>42</v>
      </c>
    </row>
    <row r="86" spans="2:26" x14ac:dyDescent="0.2">
      <c r="B86" s="71" t="s">
        <v>15</v>
      </c>
      <c r="C86" s="72" t="str">
        <f t="shared" si="5"/>
        <v>Lakeland Lanes</v>
      </c>
      <c r="D86" s="22" t="s">
        <v>148</v>
      </c>
      <c r="E86" s="4" t="str">
        <f t="shared" si="6"/>
        <v>Tv Lcd - Sony Bravia Klv-40Bx400</v>
      </c>
      <c r="F86" s="60">
        <f t="shared" si="7"/>
        <v>3399</v>
      </c>
      <c r="G86" s="5">
        <v>37897</v>
      </c>
      <c r="H86" s="74">
        <v>18</v>
      </c>
      <c r="I86" s="75">
        <f t="shared" si="9"/>
        <v>61182</v>
      </c>
      <c r="J86" s="76" t="s">
        <v>191</v>
      </c>
      <c r="K86" s="76" t="s">
        <v>32</v>
      </c>
      <c r="L86" s="76" t="s">
        <v>138</v>
      </c>
      <c r="M86" s="76" t="s">
        <v>136</v>
      </c>
      <c r="N86" s="24" t="s">
        <v>243</v>
      </c>
      <c r="O86" s="78">
        <v>38</v>
      </c>
      <c r="Z86">
        <f t="shared" ca="1" si="8"/>
        <v>33</v>
      </c>
    </row>
    <row r="87" spans="2:26" x14ac:dyDescent="0.2">
      <c r="B87" s="71" t="s">
        <v>16</v>
      </c>
      <c r="C87" s="72" t="str">
        <f t="shared" si="5"/>
        <v>Greenwood Bakery</v>
      </c>
      <c r="D87" s="22" t="s">
        <v>161</v>
      </c>
      <c r="E87" s="4" t="str">
        <f t="shared" si="6"/>
        <v>Cámara Digital Panasonic Dmcsd-Fh1 S</v>
      </c>
      <c r="F87" s="60">
        <f t="shared" si="7"/>
        <v>799</v>
      </c>
      <c r="G87" s="5">
        <v>37782</v>
      </c>
      <c r="H87" s="74">
        <v>14</v>
      </c>
      <c r="I87" s="75">
        <f t="shared" si="9"/>
        <v>11186</v>
      </c>
      <c r="J87" s="76" t="s">
        <v>198</v>
      </c>
      <c r="K87" s="76" t="s">
        <v>34</v>
      </c>
      <c r="L87" s="76" t="s">
        <v>143</v>
      </c>
      <c r="M87" s="76" t="s">
        <v>137</v>
      </c>
      <c r="N87" s="24" t="s">
        <v>252</v>
      </c>
      <c r="O87" s="78">
        <v>16</v>
      </c>
      <c r="Z87">
        <f t="shared" ca="1" si="8"/>
        <v>28</v>
      </c>
    </row>
    <row r="88" spans="2:26" x14ac:dyDescent="0.2">
      <c r="B88" s="71" t="s">
        <v>18</v>
      </c>
      <c r="C88" s="72" t="str">
        <f t="shared" si="5"/>
        <v>Nebraskan Arts Foundation</v>
      </c>
      <c r="D88" s="22" t="s">
        <v>149</v>
      </c>
      <c r="E88" s="4" t="str">
        <f t="shared" si="6"/>
        <v>Cámara Digital - Sony Cyber-Shot Dsc-S2000</v>
      </c>
      <c r="F88" s="60">
        <f t="shared" si="7"/>
        <v>399</v>
      </c>
      <c r="G88" s="5">
        <v>37855</v>
      </c>
      <c r="H88" s="74">
        <v>8</v>
      </c>
      <c r="I88" s="75">
        <f t="shared" si="9"/>
        <v>3192</v>
      </c>
      <c r="J88" s="76" t="s">
        <v>175</v>
      </c>
      <c r="K88" s="76" t="s">
        <v>29</v>
      </c>
      <c r="L88" s="76" t="s">
        <v>138</v>
      </c>
      <c r="M88" s="76" t="s">
        <v>136</v>
      </c>
      <c r="N88" s="24" t="s">
        <v>253</v>
      </c>
      <c r="O88" s="78">
        <v>42</v>
      </c>
      <c r="Z88">
        <f t="shared" ca="1" si="8"/>
        <v>38</v>
      </c>
    </row>
    <row r="89" spans="2:26" x14ac:dyDescent="0.2">
      <c r="B89" s="71" t="s">
        <v>20</v>
      </c>
      <c r="C89" s="72" t="str">
        <f t="shared" si="5"/>
        <v>Nebraska Board of Arts</v>
      </c>
      <c r="D89" s="22" t="s">
        <v>168</v>
      </c>
      <c r="E89" s="4" t="str">
        <f t="shared" si="6"/>
        <v>Cámara Digital - Sony Cyber-Shot Dsc-S2000</v>
      </c>
      <c r="F89" s="60">
        <f t="shared" si="7"/>
        <v>399</v>
      </c>
      <c r="G89" s="5">
        <v>37880</v>
      </c>
      <c r="H89" s="74">
        <v>5</v>
      </c>
      <c r="I89" s="75">
        <f t="shared" si="9"/>
        <v>1995</v>
      </c>
      <c r="J89" s="76" t="s">
        <v>187</v>
      </c>
      <c r="K89" s="76" t="s">
        <v>30</v>
      </c>
      <c r="L89" s="76" t="s">
        <v>143</v>
      </c>
      <c r="M89" s="76" t="s">
        <v>136</v>
      </c>
      <c r="N89" s="24" t="s">
        <v>253</v>
      </c>
      <c r="O89" s="78">
        <v>6</v>
      </c>
      <c r="Z89">
        <f t="shared" ca="1" si="8"/>
        <v>25</v>
      </c>
    </row>
    <row r="90" spans="2:26" x14ac:dyDescent="0.2">
      <c r="B90" s="71" t="s">
        <v>17</v>
      </c>
      <c r="C90" s="72" t="str">
        <f t="shared" si="5"/>
        <v>Joan Smith</v>
      </c>
      <c r="D90" s="22" t="s">
        <v>134</v>
      </c>
      <c r="E90" s="4" t="str">
        <f t="shared" si="6"/>
        <v>Congeladora - Frigidaire Glfc-1326 Fw</v>
      </c>
      <c r="F90" s="60">
        <f t="shared" si="7"/>
        <v>2249</v>
      </c>
      <c r="G90" s="5">
        <v>37905</v>
      </c>
      <c r="H90" s="74">
        <v>2</v>
      </c>
      <c r="I90" s="75">
        <f t="shared" si="9"/>
        <v>4498</v>
      </c>
      <c r="J90" s="76" t="s">
        <v>194</v>
      </c>
      <c r="K90" s="76" t="s">
        <v>39</v>
      </c>
      <c r="L90" s="76" t="s">
        <v>139</v>
      </c>
      <c r="M90" s="76" t="s">
        <v>135</v>
      </c>
      <c r="N90" s="24" t="s">
        <v>257</v>
      </c>
      <c r="O90" s="78">
        <v>32</v>
      </c>
      <c r="Z90">
        <f t="shared" ca="1" si="8"/>
        <v>18</v>
      </c>
    </row>
    <row r="91" spans="2:26" x14ac:dyDescent="0.2">
      <c r="B91" s="71" t="s">
        <v>18</v>
      </c>
      <c r="C91" s="72" t="str">
        <f t="shared" si="5"/>
        <v>Lakeland Arts Board</v>
      </c>
      <c r="D91" s="22" t="s">
        <v>172</v>
      </c>
      <c r="E91" s="4" t="str">
        <f t="shared" si="6"/>
        <v xml:space="preserve">Licuadora Imaco - Bl-888 V.Plastico </v>
      </c>
      <c r="F91" s="60">
        <f t="shared" si="7"/>
        <v>84.54</v>
      </c>
      <c r="G91" s="5">
        <v>37900</v>
      </c>
      <c r="H91" s="74">
        <v>2</v>
      </c>
      <c r="I91" s="75">
        <f t="shared" si="9"/>
        <v>169.08</v>
      </c>
      <c r="J91" s="76" t="s">
        <v>205</v>
      </c>
      <c r="K91" s="76" t="s">
        <v>26</v>
      </c>
      <c r="L91" s="76" t="s">
        <v>141</v>
      </c>
      <c r="M91" s="76" t="s">
        <v>137</v>
      </c>
      <c r="N91" s="24" t="s">
        <v>241</v>
      </c>
      <c r="O91" s="78">
        <v>5</v>
      </c>
      <c r="Z91">
        <f t="shared" ca="1" si="8"/>
        <v>21</v>
      </c>
    </row>
    <row r="92" spans="2:26" x14ac:dyDescent="0.2">
      <c r="B92" s="71" t="s">
        <v>22</v>
      </c>
      <c r="C92" s="72" t="str">
        <f t="shared" si="5"/>
        <v>Lakeland Arts Board</v>
      </c>
      <c r="D92" s="22" t="s">
        <v>164</v>
      </c>
      <c r="E92" s="4" t="str">
        <f t="shared" si="6"/>
        <v>Equipo De Sonido 800 W Con Woffer 3X</v>
      </c>
      <c r="F92" s="60">
        <f t="shared" si="7"/>
        <v>3810</v>
      </c>
      <c r="G92" s="5">
        <v>37940</v>
      </c>
      <c r="H92" s="74">
        <v>4</v>
      </c>
      <c r="I92" s="75">
        <f t="shared" si="9"/>
        <v>15240</v>
      </c>
      <c r="J92" s="76" t="s">
        <v>190</v>
      </c>
      <c r="K92" s="76" t="s">
        <v>37</v>
      </c>
      <c r="L92" s="76" t="s">
        <v>140</v>
      </c>
      <c r="M92" s="76" t="s">
        <v>137</v>
      </c>
      <c r="N92" s="24" t="s">
        <v>249</v>
      </c>
      <c r="O92" s="78">
        <v>5</v>
      </c>
      <c r="Z92">
        <f t="shared" ca="1" si="8"/>
        <v>28</v>
      </c>
    </row>
    <row r="93" spans="2:26" x14ac:dyDescent="0.2">
      <c r="B93" s="71" t="s">
        <v>15</v>
      </c>
      <c r="C93" s="72" t="str">
        <f t="shared" si="5"/>
        <v>Kyle Keel</v>
      </c>
      <c r="D93" s="22" t="s">
        <v>151</v>
      </c>
      <c r="E93" s="4" t="str">
        <f t="shared" si="6"/>
        <v>Cámara Digital — Coolpix S-225</v>
      </c>
      <c r="F93" s="60">
        <f t="shared" si="7"/>
        <v>999</v>
      </c>
      <c r="G93" s="5">
        <v>37818</v>
      </c>
      <c r="H93" s="74">
        <v>3</v>
      </c>
      <c r="I93" s="75">
        <f t="shared" si="9"/>
        <v>2997</v>
      </c>
      <c r="J93" s="76" t="s">
        <v>177</v>
      </c>
      <c r="K93" s="76" t="s">
        <v>31</v>
      </c>
      <c r="L93" s="76" t="s">
        <v>142</v>
      </c>
      <c r="M93" s="76" t="s">
        <v>136</v>
      </c>
      <c r="N93" s="24" t="s">
        <v>258</v>
      </c>
      <c r="O93" s="78">
        <v>43</v>
      </c>
      <c r="Z93">
        <f t="shared" ca="1" si="8"/>
        <v>24</v>
      </c>
    </row>
    <row r="94" spans="2:26" x14ac:dyDescent="0.2">
      <c r="B94" s="71" t="s">
        <v>19</v>
      </c>
      <c r="C94" s="72" t="str">
        <f t="shared" si="5"/>
        <v>Lakeland Foods</v>
      </c>
      <c r="D94" s="22" t="s">
        <v>169</v>
      </c>
      <c r="E94" s="4" t="str">
        <f t="shared" si="6"/>
        <v>Dvd Boddometer</v>
      </c>
      <c r="F94" s="60">
        <f t="shared" si="7"/>
        <v>1958</v>
      </c>
      <c r="G94" s="5">
        <v>37869</v>
      </c>
      <c r="H94" s="74">
        <v>7</v>
      </c>
      <c r="I94" s="75">
        <f t="shared" si="9"/>
        <v>13706</v>
      </c>
      <c r="J94" s="76" t="s">
        <v>176</v>
      </c>
      <c r="K94" s="76" t="s">
        <v>38</v>
      </c>
      <c r="L94" s="76" t="s">
        <v>142</v>
      </c>
      <c r="M94" s="76" t="s">
        <v>136</v>
      </c>
      <c r="N94" s="24" t="s">
        <v>235</v>
      </c>
      <c r="O94" s="78">
        <v>3</v>
      </c>
      <c r="Z94">
        <f t="shared" ca="1" si="8"/>
        <v>23</v>
      </c>
    </row>
    <row r="95" spans="2:26" x14ac:dyDescent="0.2">
      <c r="B95" s="71" t="s">
        <v>19</v>
      </c>
      <c r="C95" s="72" t="str">
        <f t="shared" si="5"/>
        <v>Midwest Music</v>
      </c>
      <c r="D95" s="22" t="s">
        <v>155</v>
      </c>
      <c r="E95" s="4" t="str">
        <f t="shared" si="6"/>
        <v>Tv Lcd - Sony Bravia Klv-40Bx400</v>
      </c>
      <c r="F95" s="60">
        <f t="shared" si="7"/>
        <v>3399</v>
      </c>
      <c r="G95" s="5">
        <v>37935</v>
      </c>
      <c r="H95" s="74">
        <v>16</v>
      </c>
      <c r="I95" s="75">
        <f t="shared" si="9"/>
        <v>54384</v>
      </c>
      <c r="J95" s="76" t="s">
        <v>197</v>
      </c>
      <c r="K95" s="76" t="s">
        <v>40</v>
      </c>
      <c r="L95" s="76" t="s">
        <v>141</v>
      </c>
      <c r="M95" s="76" t="s">
        <v>135</v>
      </c>
      <c r="N95" s="24" t="s">
        <v>243</v>
      </c>
      <c r="O95" s="78">
        <v>12</v>
      </c>
      <c r="Z95">
        <f t="shared" ca="1" si="8"/>
        <v>25</v>
      </c>
    </row>
    <row r="96" spans="2:26" x14ac:dyDescent="0.2">
      <c r="B96" s="71" t="s">
        <v>17</v>
      </c>
      <c r="C96" s="72" t="str">
        <f t="shared" si="5"/>
        <v>Barry Dawes</v>
      </c>
      <c r="D96" s="22" t="s">
        <v>149</v>
      </c>
      <c r="E96" s="4" t="str">
        <f t="shared" si="6"/>
        <v>Minicomponente - Sony Mhc-Ec99</v>
      </c>
      <c r="F96" s="60">
        <f t="shared" si="7"/>
        <v>799</v>
      </c>
      <c r="G96" s="5">
        <v>37793</v>
      </c>
      <c r="H96" s="74">
        <v>19</v>
      </c>
      <c r="I96" s="75">
        <f t="shared" si="9"/>
        <v>15181</v>
      </c>
      <c r="J96" s="76" t="s">
        <v>181</v>
      </c>
      <c r="K96" s="76" t="s">
        <v>37</v>
      </c>
      <c r="L96" s="76" t="s">
        <v>140</v>
      </c>
      <c r="M96" s="76" t="s">
        <v>137</v>
      </c>
      <c r="N96" s="24" t="s">
        <v>254</v>
      </c>
      <c r="O96" s="78">
        <v>7</v>
      </c>
      <c r="Z96">
        <f t="shared" ca="1" si="8"/>
        <v>33</v>
      </c>
    </row>
    <row r="97" spans="2:26" x14ac:dyDescent="0.2">
      <c r="B97" s="71" t="s">
        <v>19</v>
      </c>
      <c r="C97" s="72" t="str">
        <f t="shared" si="5"/>
        <v>Lakeland Gifts</v>
      </c>
      <c r="D97" s="22" t="s">
        <v>170</v>
      </c>
      <c r="E97" s="4" t="str">
        <f t="shared" si="6"/>
        <v>Cámara Digital Panasonic Dmcsd-Fh1 S</v>
      </c>
      <c r="F97" s="60">
        <f t="shared" si="7"/>
        <v>799</v>
      </c>
      <c r="G97" s="5">
        <v>37868</v>
      </c>
      <c r="H97" s="74">
        <v>18</v>
      </c>
      <c r="I97" s="75">
        <f t="shared" si="9"/>
        <v>14382</v>
      </c>
      <c r="J97" s="76" t="s">
        <v>187</v>
      </c>
      <c r="K97" s="76" t="s">
        <v>41</v>
      </c>
      <c r="L97" s="76" t="s">
        <v>139</v>
      </c>
      <c r="M97" s="76" t="s">
        <v>137</v>
      </c>
      <c r="N97" s="24" t="s">
        <v>252</v>
      </c>
      <c r="O97" s="78">
        <v>40</v>
      </c>
      <c r="Z97">
        <f t="shared" ca="1" si="8"/>
        <v>25</v>
      </c>
    </row>
    <row r="98" spans="2:26" x14ac:dyDescent="0.2">
      <c r="B98" s="71" t="s">
        <v>17</v>
      </c>
      <c r="C98" s="72" t="str">
        <f t="shared" si="5"/>
        <v>Gary Michaels</v>
      </c>
      <c r="D98" s="22" t="s">
        <v>8</v>
      </c>
      <c r="E98" s="4" t="str">
        <f t="shared" si="6"/>
        <v>Tv Plasma - Panasonic Tc-P42C2L</v>
      </c>
      <c r="F98" s="60">
        <f t="shared" si="7"/>
        <v>2199</v>
      </c>
      <c r="G98" s="5">
        <v>37785</v>
      </c>
      <c r="H98" s="74">
        <v>11</v>
      </c>
      <c r="I98" s="75">
        <f t="shared" si="9"/>
        <v>24189</v>
      </c>
      <c r="J98" s="76" t="s">
        <v>179</v>
      </c>
      <c r="K98" s="76" t="s">
        <v>26</v>
      </c>
      <c r="L98" s="76" t="s">
        <v>142</v>
      </c>
      <c r="M98" s="76" t="s">
        <v>136</v>
      </c>
      <c r="N98" s="24" t="s">
        <v>246</v>
      </c>
      <c r="O98" s="78">
        <v>20</v>
      </c>
      <c r="Z98">
        <f t="shared" ca="1" si="8"/>
        <v>13</v>
      </c>
    </row>
    <row r="99" spans="2:26" x14ac:dyDescent="0.2">
      <c r="B99" s="71" t="s">
        <v>15</v>
      </c>
      <c r="C99" s="72" t="str">
        <f t="shared" si="5"/>
        <v>David Wells</v>
      </c>
      <c r="D99" s="22" t="s">
        <v>168</v>
      </c>
      <c r="E99" s="4" t="str">
        <f t="shared" si="6"/>
        <v>Consola De Video Juego- Sony Play Station 3</v>
      </c>
      <c r="F99" s="60">
        <f t="shared" si="7"/>
        <v>1499</v>
      </c>
      <c r="G99" s="5">
        <v>37787</v>
      </c>
      <c r="H99" s="74">
        <v>6</v>
      </c>
      <c r="I99" s="75">
        <f t="shared" si="9"/>
        <v>8994</v>
      </c>
      <c r="J99" s="76" t="s">
        <v>174</v>
      </c>
      <c r="K99" s="76" t="s">
        <v>37</v>
      </c>
      <c r="L99" s="76" t="s">
        <v>141</v>
      </c>
      <c r="M99" s="76" t="s">
        <v>135</v>
      </c>
      <c r="N99" s="24" t="s">
        <v>255</v>
      </c>
      <c r="O99" s="78">
        <v>1</v>
      </c>
      <c r="Z99">
        <f t="shared" ca="1" si="8"/>
        <v>7</v>
      </c>
    </row>
    <row r="100" spans="2:26" x14ac:dyDescent="0.2">
      <c r="B100" s="71" t="s">
        <v>15</v>
      </c>
      <c r="C100" s="72" t="str">
        <f t="shared" si="5"/>
        <v>Westside Mall</v>
      </c>
      <c r="D100" s="22" t="s">
        <v>156</v>
      </c>
      <c r="E100" s="4" t="str">
        <f t="shared" si="6"/>
        <v xml:space="preserve">Dvd Calfex </v>
      </c>
      <c r="F100" s="60">
        <f t="shared" si="7"/>
        <v>1873</v>
      </c>
      <c r="G100" s="5">
        <v>37839</v>
      </c>
      <c r="H100" s="74">
        <v>11</v>
      </c>
      <c r="I100" s="75">
        <f t="shared" si="9"/>
        <v>20603</v>
      </c>
      <c r="J100" s="76" t="s">
        <v>187</v>
      </c>
      <c r="K100" s="76" t="s">
        <v>33</v>
      </c>
      <c r="L100" s="76" t="s">
        <v>142</v>
      </c>
      <c r="M100" s="76" t="s">
        <v>137</v>
      </c>
      <c r="N100" s="24" t="s">
        <v>236</v>
      </c>
      <c r="O100" s="78">
        <v>15</v>
      </c>
      <c r="Z100">
        <f t="shared" ca="1" si="8"/>
        <v>40</v>
      </c>
    </row>
    <row r="101" spans="2:26" x14ac:dyDescent="0.2">
      <c r="B101" s="71" t="s">
        <v>14</v>
      </c>
      <c r="C101" s="72" t="str">
        <f t="shared" si="5"/>
        <v>Linda Greene</v>
      </c>
      <c r="D101" s="22" t="s">
        <v>157</v>
      </c>
      <c r="E101" s="4" t="str">
        <f t="shared" si="6"/>
        <v>Consola De Video Juego- Sony Play Station 3</v>
      </c>
      <c r="F101" s="60">
        <f t="shared" si="7"/>
        <v>1499</v>
      </c>
      <c r="G101" s="5">
        <v>37932</v>
      </c>
      <c r="H101" s="74">
        <v>5</v>
      </c>
      <c r="I101" s="75">
        <f t="shared" si="9"/>
        <v>7495</v>
      </c>
      <c r="J101" s="76" t="s">
        <v>173</v>
      </c>
      <c r="K101" s="76" t="s">
        <v>28</v>
      </c>
      <c r="L101" s="76" t="s">
        <v>141</v>
      </c>
      <c r="M101" s="76" t="s">
        <v>135</v>
      </c>
      <c r="N101" s="24" t="s">
        <v>255</v>
      </c>
      <c r="O101" s="78">
        <v>8</v>
      </c>
      <c r="Z101">
        <f t="shared" ca="1" si="8"/>
        <v>22</v>
      </c>
    </row>
    <row r="102" spans="2:26" x14ac:dyDescent="0.2">
      <c r="B102" s="71" t="s">
        <v>22</v>
      </c>
      <c r="C102" s="72" t="str">
        <f t="shared" si="5"/>
        <v>Linda Greene</v>
      </c>
      <c r="D102" s="22" t="s">
        <v>134</v>
      </c>
      <c r="E102" s="4" t="str">
        <f t="shared" si="6"/>
        <v>Tv Lcd - Panasonic Tc-L32C22L</v>
      </c>
      <c r="F102" s="60">
        <f t="shared" si="7"/>
        <v>1599</v>
      </c>
      <c r="G102" s="5">
        <v>37786</v>
      </c>
      <c r="H102" s="74">
        <v>7</v>
      </c>
      <c r="I102" s="75">
        <f t="shared" si="9"/>
        <v>11193</v>
      </c>
      <c r="J102" s="76" t="s">
        <v>180</v>
      </c>
      <c r="K102" s="76" t="s">
        <v>36</v>
      </c>
      <c r="L102" s="76" t="s">
        <v>140</v>
      </c>
      <c r="M102" s="76" t="s">
        <v>136</v>
      </c>
      <c r="N102" s="24" t="s">
        <v>244</v>
      </c>
      <c r="O102" s="78">
        <v>8</v>
      </c>
      <c r="Z102">
        <f t="shared" ca="1" si="8"/>
        <v>7</v>
      </c>
    </row>
    <row r="103" spans="2:26" x14ac:dyDescent="0.2">
      <c r="B103" s="71" t="s">
        <v>16</v>
      </c>
      <c r="C103" s="72" t="str">
        <f t="shared" si="5"/>
        <v>Music Junction</v>
      </c>
      <c r="D103" s="22" t="s">
        <v>158</v>
      </c>
      <c r="E103" s="4" t="str">
        <f t="shared" si="6"/>
        <v xml:space="preserve">Licuadora Imaco - Bl-888 V.Plastico </v>
      </c>
      <c r="F103" s="60">
        <f t="shared" si="7"/>
        <v>84.54</v>
      </c>
      <c r="G103" s="5">
        <v>37908</v>
      </c>
      <c r="H103" s="74">
        <v>4</v>
      </c>
      <c r="I103" s="75">
        <f t="shared" si="9"/>
        <v>338.16</v>
      </c>
      <c r="J103" s="76" t="s">
        <v>186</v>
      </c>
      <c r="K103" s="76" t="s">
        <v>38</v>
      </c>
      <c r="L103" s="76" t="s">
        <v>142</v>
      </c>
      <c r="M103" s="76" t="s">
        <v>136</v>
      </c>
      <c r="N103" s="24" t="s">
        <v>241</v>
      </c>
      <c r="O103" s="78">
        <v>10</v>
      </c>
      <c r="Z103">
        <f t="shared" ca="1" si="8"/>
        <v>40</v>
      </c>
    </row>
    <row r="104" spans="2:26" x14ac:dyDescent="0.2">
      <c r="B104" s="71" t="s">
        <v>21</v>
      </c>
      <c r="C104" s="72" t="str">
        <f t="shared" si="5"/>
        <v>Linda Snell</v>
      </c>
      <c r="D104" s="22" t="s">
        <v>172</v>
      </c>
      <c r="E104" s="4" t="str">
        <f t="shared" si="6"/>
        <v>Combo Autoradio + Parlantes - Sony</v>
      </c>
      <c r="F104" s="60">
        <f t="shared" si="7"/>
        <v>400</v>
      </c>
      <c r="G104" s="5">
        <v>37898</v>
      </c>
      <c r="H104" s="74">
        <v>3</v>
      </c>
      <c r="I104" s="75">
        <f t="shared" si="9"/>
        <v>1200</v>
      </c>
      <c r="J104" s="76" t="s">
        <v>187</v>
      </c>
      <c r="K104" s="76" t="s">
        <v>38</v>
      </c>
      <c r="L104" s="76" t="s">
        <v>140</v>
      </c>
      <c r="M104" s="76" t="s">
        <v>135</v>
      </c>
      <c r="N104" s="24" t="s">
        <v>256</v>
      </c>
      <c r="O104" s="78">
        <v>22</v>
      </c>
      <c r="Z104">
        <f t="shared" ca="1" si="8"/>
        <v>5</v>
      </c>
    </row>
    <row r="105" spans="2:26" x14ac:dyDescent="0.2">
      <c r="B105" s="71" t="s">
        <v>22</v>
      </c>
      <c r="C105" s="72" t="str">
        <f t="shared" si="5"/>
        <v>National Endowment of the Arts</v>
      </c>
      <c r="D105" s="22" t="s">
        <v>150</v>
      </c>
      <c r="E105" s="4" t="str">
        <f t="shared" si="6"/>
        <v>Cámara Digital Panasonic Dmcsd-Fh1 S</v>
      </c>
      <c r="F105" s="60">
        <f t="shared" si="7"/>
        <v>799</v>
      </c>
      <c r="G105" s="5">
        <v>37926</v>
      </c>
      <c r="H105" s="74">
        <v>3</v>
      </c>
      <c r="I105" s="75">
        <f t="shared" si="9"/>
        <v>2397</v>
      </c>
      <c r="J105" s="76" t="s">
        <v>200</v>
      </c>
      <c r="K105" s="76" t="s">
        <v>38</v>
      </c>
      <c r="L105" s="76" t="s">
        <v>142</v>
      </c>
      <c r="M105" s="76" t="s">
        <v>136</v>
      </c>
      <c r="N105" s="24" t="s">
        <v>252</v>
      </c>
      <c r="O105" s="78">
        <v>19</v>
      </c>
      <c r="Z105">
        <f t="shared" ca="1" si="8"/>
        <v>28</v>
      </c>
    </row>
    <row r="106" spans="2:26" x14ac:dyDescent="0.2">
      <c r="B106" s="71" t="s">
        <v>19</v>
      </c>
      <c r="C106" s="72" t="str">
        <f t="shared" si="5"/>
        <v>Westside Mall</v>
      </c>
      <c r="D106" s="22" t="s">
        <v>166</v>
      </c>
      <c r="E106" s="4" t="str">
        <f t="shared" si="6"/>
        <v>Tv Lcd - Sony Bravia Klv-40Bx400</v>
      </c>
      <c r="F106" s="60">
        <f t="shared" si="7"/>
        <v>3399</v>
      </c>
      <c r="G106" s="5">
        <v>37888</v>
      </c>
      <c r="H106" s="74">
        <v>9</v>
      </c>
      <c r="I106" s="75">
        <f t="shared" si="9"/>
        <v>30591</v>
      </c>
      <c r="J106" s="76" t="s">
        <v>188</v>
      </c>
      <c r="K106" s="76" t="s">
        <v>36</v>
      </c>
      <c r="L106" s="76" t="s">
        <v>140</v>
      </c>
      <c r="M106" s="76" t="s">
        <v>135</v>
      </c>
      <c r="N106" s="24" t="s">
        <v>243</v>
      </c>
      <c r="O106" s="78">
        <v>15</v>
      </c>
      <c r="Z106">
        <f t="shared" ca="1" si="8"/>
        <v>2</v>
      </c>
    </row>
    <row r="107" spans="2:26" x14ac:dyDescent="0.2">
      <c r="B107" s="71" t="s">
        <v>17</v>
      </c>
      <c r="C107" s="72" t="str">
        <f t="shared" si="5"/>
        <v>Barbara Snell</v>
      </c>
      <c r="D107" s="22" t="s">
        <v>158</v>
      </c>
      <c r="E107" s="4" t="str">
        <f t="shared" si="6"/>
        <v>Cocina A Gas — Titanium Tx1G-0Pe</v>
      </c>
      <c r="F107" s="60">
        <f t="shared" si="7"/>
        <v>849</v>
      </c>
      <c r="G107" s="5">
        <v>37875</v>
      </c>
      <c r="H107" s="74">
        <v>4</v>
      </c>
      <c r="I107" s="75">
        <f t="shared" si="9"/>
        <v>3396</v>
      </c>
      <c r="J107" s="76" t="s">
        <v>200</v>
      </c>
      <c r="K107" s="76" t="s">
        <v>29</v>
      </c>
      <c r="L107" s="76" t="s">
        <v>140</v>
      </c>
      <c r="M107" s="76" t="s">
        <v>135</v>
      </c>
      <c r="N107" s="24" t="s">
        <v>238</v>
      </c>
      <c r="O107" s="78">
        <v>21</v>
      </c>
      <c r="Z107">
        <f t="shared" ca="1" si="8"/>
        <v>5</v>
      </c>
    </row>
    <row r="108" spans="2:26" x14ac:dyDescent="0.2">
      <c r="B108" s="71" t="s">
        <v>21</v>
      </c>
      <c r="C108" s="72" t="str">
        <f t="shared" si="5"/>
        <v>Lakeland Gifts</v>
      </c>
      <c r="D108" s="22" t="s">
        <v>163</v>
      </c>
      <c r="E108" s="4" t="str">
        <f t="shared" si="6"/>
        <v>Tv Lcd Panasonic Tc-L37C22L</v>
      </c>
      <c r="F108" s="60">
        <f t="shared" si="7"/>
        <v>2999</v>
      </c>
      <c r="G108" s="5">
        <v>37843</v>
      </c>
      <c r="H108" s="74">
        <v>17</v>
      </c>
      <c r="I108" s="75">
        <f t="shared" si="9"/>
        <v>50983</v>
      </c>
      <c r="J108" s="76" t="s">
        <v>203</v>
      </c>
      <c r="K108" s="76" t="s">
        <v>39</v>
      </c>
      <c r="L108" s="76" t="s">
        <v>144</v>
      </c>
      <c r="M108" s="76" t="s">
        <v>137</v>
      </c>
      <c r="N108" s="24" t="s">
        <v>245</v>
      </c>
      <c r="O108" s="78">
        <v>40</v>
      </c>
      <c r="Z108">
        <f t="shared" ca="1" si="8"/>
        <v>23</v>
      </c>
    </row>
    <row r="109" spans="2:26" x14ac:dyDescent="0.2">
      <c r="B109" s="71" t="s">
        <v>21</v>
      </c>
      <c r="C109" s="72" t="str">
        <f t="shared" si="5"/>
        <v>Andy Ramirez</v>
      </c>
      <c r="D109" s="22" t="s">
        <v>172</v>
      </c>
      <c r="E109" s="4" t="str">
        <f t="shared" si="6"/>
        <v>Minicomponente - Sony Mhc-Ec99</v>
      </c>
      <c r="F109" s="60">
        <f t="shared" si="7"/>
        <v>799</v>
      </c>
      <c r="G109" s="5">
        <v>37784</v>
      </c>
      <c r="H109" s="74">
        <v>17</v>
      </c>
      <c r="I109" s="75">
        <f t="shared" si="9"/>
        <v>13583</v>
      </c>
      <c r="J109" s="76" t="s">
        <v>180</v>
      </c>
      <c r="K109" s="76" t="s">
        <v>29</v>
      </c>
      <c r="L109" s="76" t="s">
        <v>140</v>
      </c>
      <c r="M109" s="76" t="s">
        <v>136</v>
      </c>
      <c r="N109" s="24" t="s">
        <v>254</v>
      </c>
      <c r="O109" s="78">
        <v>23</v>
      </c>
      <c r="Z109">
        <f t="shared" ca="1" si="8"/>
        <v>4</v>
      </c>
    </row>
    <row r="110" spans="2:26" x14ac:dyDescent="0.2">
      <c r="B110" s="71" t="s">
        <v>15</v>
      </c>
      <c r="C110" s="72" t="str">
        <f t="shared" si="5"/>
        <v>Kevin Karls</v>
      </c>
      <c r="D110" s="22" t="s">
        <v>163</v>
      </c>
      <c r="E110" s="4" t="str">
        <f t="shared" si="6"/>
        <v>Tv Lcd Panasonic Tc-L37C22L</v>
      </c>
      <c r="F110" s="60">
        <f t="shared" si="7"/>
        <v>2999</v>
      </c>
      <c r="G110" s="5">
        <v>37790</v>
      </c>
      <c r="H110" s="74">
        <v>7</v>
      </c>
      <c r="I110" s="75">
        <f t="shared" si="9"/>
        <v>20993</v>
      </c>
      <c r="J110" s="76" t="s">
        <v>193</v>
      </c>
      <c r="K110" s="76" t="s">
        <v>36</v>
      </c>
      <c r="L110" s="76" t="s">
        <v>140</v>
      </c>
      <c r="M110" s="76" t="s">
        <v>136</v>
      </c>
      <c r="N110" s="24" t="s">
        <v>245</v>
      </c>
      <c r="O110" s="78">
        <v>24</v>
      </c>
      <c r="Z110">
        <f t="shared" ca="1" si="8"/>
        <v>4</v>
      </c>
    </row>
    <row r="111" spans="2:26" x14ac:dyDescent="0.2">
      <c r="B111" s="71" t="s">
        <v>13</v>
      </c>
      <c r="C111" s="72" t="str">
        <f t="shared" si="5"/>
        <v>Linda Snell</v>
      </c>
      <c r="D111" s="22" t="s">
        <v>171</v>
      </c>
      <c r="E111" s="4" t="str">
        <f t="shared" si="6"/>
        <v>Tv Lcd - Sony Bravia Klv-40Bx400</v>
      </c>
      <c r="F111" s="60">
        <f t="shared" si="7"/>
        <v>3399</v>
      </c>
      <c r="G111" s="5">
        <v>37833</v>
      </c>
      <c r="H111" s="74">
        <v>14</v>
      </c>
      <c r="I111" s="75">
        <f t="shared" si="9"/>
        <v>47586</v>
      </c>
      <c r="J111" s="76" t="s">
        <v>187</v>
      </c>
      <c r="K111" s="76" t="s">
        <v>33</v>
      </c>
      <c r="L111" s="76" t="s">
        <v>141</v>
      </c>
      <c r="M111" s="76" t="s">
        <v>135</v>
      </c>
      <c r="N111" s="24" t="s">
        <v>243</v>
      </c>
      <c r="O111" s="78">
        <v>22</v>
      </c>
      <c r="Z111">
        <f t="shared" ca="1" si="8"/>
        <v>1</v>
      </c>
    </row>
    <row r="112" spans="2:26" x14ac:dyDescent="0.2">
      <c r="B112" s="71" t="s">
        <v>20</v>
      </c>
      <c r="C112" s="72" t="str">
        <f t="shared" si="5"/>
        <v>Gary Michaels</v>
      </c>
      <c r="D112" s="22" t="s">
        <v>154</v>
      </c>
      <c r="E112" s="4" t="str">
        <f t="shared" si="6"/>
        <v>Equipo De Sonido 800 W Con Woffer 3X</v>
      </c>
      <c r="F112" s="60">
        <f t="shared" si="7"/>
        <v>3810</v>
      </c>
      <c r="G112" s="5">
        <v>37943</v>
      </c>
      <c r="H112" s="74">
        <v>18</v>
      </c>
      <c r="I112" s="75">
        <f t="shared" si="9"/>
        <v>68580</v>
      </c>
      <c r="J112" s="76" t="s">
        <v>200</v>
      </c>
      <c r="K112" s="76" t="s">
        <v>38</v>
      </c>
      <c r="L112" s="76" t="s">
        <v>142</v>
      </c>
      <c r="M112" s="76" t="s">
        <v>136</v>
      </c>
      <c r="N112" s="24" t="s">
        <v>249</v>
      </c>
      <c r="O112" s="78">
        <v>20</v>
      </c>
      <c r="Z112">
        <f t="shared" ca="1" si="8"/>
        <v>43</v>
      </c>
    </row>
    <row r="113" spans="2:26" x14ac:dyDescent="0.2">
      <c r="B113" s="71" t="s">
        <v>16</v>
      </c>
      <c r="C113" s="72" t="str">
        <f t="shared" si="5"/>
        <v>David Wells</v>
      </c>
      <c r="D113" s="22" t="s">
        <v>149</v>
      </c>
      <c r="E113" s="4" t="str">
        <f t="shared" si="6"/>
        <v>Cámara De Video Panasonic Sdrsd-S50Pu-K</v>
      </c>
      <c r="F113" s="60">
        <f t="shared" si="7"/>
        <v>999</v>
      </c>
      <c r="G113" s="5">
        <v>37818</v>
      </c>
      <c r="H113" s="74">
        <v>8</v>
      </c>
      <c r="I113" s="75">
        <f t="shared" si="9"/>
        <v>7992</v>
      </c>
      <c r="J113" s="76" t="s">
        <v>191</v>
      </c>
      <c r="K113" s="76" t="s">
        <v>40</v>
      </c>
      <c r="L113" s="76" t="s">
        <v>142</v>
      </c>
      <c r="M113" s="76" t="s">
        <v>135</v>
      </c>
      <c r="N113" s="24" t="s">
        <v>251</v>
      </c>
      <c r="O113" s="78">
        <v>1</v>
      </c>
      <c r="Z113">
        <f t="shared" ca="1" si="8"/>
        <v>34</v>
      </c>
    </row>
    <row r="114" spans="2:26" x14ac:dyDescent="0.2">
      <c r="B114" s="71" t="s">
        <v>15</v>
      </c>
      <c r="C114" s="72" t="str">
        <f t="shared" si="5"/>
        <v>Greenwood Bakery</v>
      </c>
      <c r="D114" s="22" t="s">
        <v>165</v>
      </c>
      <c r="E114" s="4" t="str">
        <f t="shared" si="6"/>
        <v xml:space="preserve">Dvd Calfex </v>
      </c>
      <c r="F114" s="60">
        <f t="shared" si="7"/>
        <v>1873</v>
      </c>
      <c r="G114" s="5">
        <v>37919</v>
      </c>
      <c r="H114" s="74">
        <v>13</v>
      </c>
      <c r="I114" s="75">
        <f t="shared" si="9"/>
        <v>24349</v>
      </c>
      <c r="J114" s="76" t="s">
        <v>205</v>
      </c>
      <c r="K114" s="76" t="s">
        <v>26</v>
      </c>
      <c r="L114" s="76" t="s">
        <v>144</v>
      </c>
      <c r="M114" s="76" t="s">
        <v>136</v>
      </c>
      <c r="N114" s="24" t="s">
        <v>236</v>
      </c>
      <c r="O114" s="78">
        <v>16</v>
      </c>
      <c r="Z114">
        <f t="shared" ca="1" si="8"/>
        <v>15</v>
      </c>
    </row>
    <row r="115" spans="2:26" x14ac:dyDescent="0.2">
      <c r="B115" s="71" t="s">
        <v>19</v>
      </c>
      <c r="C115" s="72" t="str">
        <f t="shared" si="5"/>
        <v>Lakeland Lanes</v>
      </c>
      <c r="D115" s="22" t="s">
        <v>161</v>
      </c>
      <c r="E115" s="4" t="str">
        <f t="shared" si="6"/>
        <v>Lavadora - Frigidaire -Fws-839Zcs</v>
      </c>
      <c r="F115" s="60">
        <f t="shared" si="7"/>
        <v>1599</v>
      </c>
      <c r="G115" s="5">
        <v>37851</v>
      </c>
      <c r="H115" s="74">
        <v>19</v>
      </c>
      <c r="I115" s="75">
        <f t="shared" si="9"/>
        <v>30381</v>
      </c>
      <c r="J115" s="76" t="s">
        <v>180</v>
      </c>
      <c r="K115" s="76" t="s">
        <v>29</v>
      </c>
      <c r="L115" s="76" t="s">
        <v>143</v>
      </c>
      <c r="M115" s="76" t="s">
        <v>135</v>
      </c>
      <c r="N115" s="24" t="s">
        <v>240</v>
      </c>
      <c r="O115" s="78">
        <v>38</v>
      </c>
      <c r="Z115">
        <f t="shared" ca="1" si="8"/>
        <v>33</v>
      </c>
    </row>
    <row r="116" spans="2:26" x14ac:dyDescent="0.2">
      <c r="B116" s="71" t="s">
        <v>15</v>
      </c>
      <c r="C116" s="72" t="str">
        <f t="shared" si="5"/>
        <v>Stepforth Hardware</v>
      </c>
      <c r="D116" s="22" t="s">
        <v>134</v>
      </c>
      <c r="E116" s="4" t="str">
        <f t="shared" si="6"/>
        <v>Cámara Digital Panasonic Dmcsd-Fh1 S</v>
      </c>
      <c r="F116" s="60">
        <f t="shared" si="7"/>
        <v>799</v>
      </c>
      <c r="G116" s="5">
        <v>37791</v>
      </c>
      <c r="H116" s="74">
        <v>6</v>
      </c>
      <c r="I116" s="75">
        <f t="shared" si="9"/>
        <v>4794</v>
      </c>
      <c r="J116" s="76" t="s">
        <v>179</v>
      </c>
      <c r="K116" s="76" t="s">
        <v>30</v>
      </c>
      <c r="L116" s="76" t="s">
        <v>140</v>
      </c>
      <c r="M116" s="76" t="s">
        <v>135</v>
      </c>
      <c r="N116" s="24" t="s">
        <v>252</v>
      </c>
      <c r="O116" s="78">
        <v>33</v>
      </c>
      <c r="Z116">
        <f t="shared" ca="1" si="8"/>
        <v>41</v>
      </c>
    </row>
    <row r="117" spans="2:26" x14ac:dyDescent="0.2">
      <c r="B117" s="71" t="s">
        <v>18</v>
      </c>
      <c r="C117" s="72" t="str">
        <f t="shared" si="5"/>
        <v>Kevin Karls</v>
      </c>
      <c r="D117" s="22" t="s">
        <v>171</v>
      </c>
      <c r="E117" s="4" t="str">
        <f t="shared" si="6"/>
        <v>Lavadora - Frigidaire -Fws-839Zcs</v>
      </c>
      <c r="F117" s="60">
        <f t="shared" si="7"/>
        <v>1599</v>
      </c>
      <c r="G117" s="5">
        <v>37832</v>
      </c>
      <c r="H117" s="74">
        <v>10</v>
      </c>
      <c r="I117" s="75">
        <f t="shared" si="9"/>
        <v>15990</v>
      </c>
      <c r="J117" s="76" t="s">
        <v>178</v>
      </c>
      <c r="K117" s="76" t="s">
        <v>35</v>
      </c>
      <c r="L117" s="76" t="s">
        <v>140</v>
      </c>
      <c r="M117" s="76" t="s">
        <v>137</v>
      </c>
      <c r="N117" s="24" t="s">
        <v>240</v>
      </c>
      <c r="O117" s="78">
        <v>24</v>
      </c>
      <c r="Z117">
        <f t="shared" ca="1" si="8"/>
        <v>11</v>
      </c>
    </row>
    <row r="118" spans="2:26" x14ac:dyDescent="0.2">
      <c r="B118" s="71" t="s">
        <v>13</v>
      </c>
      <c r="C118" s="72" t="str">
        <f t="shared" si="5"/>
        <v>Kyle Keel</v>
      </c>
      <c r="D118" s="22" t="s">
        <v>147</v>
      </c>
      <c r="E118" s="4" t="str">
        <f t="shared" si="6"/>
        <v>Cocina A Gas — Titanium Tx1G-0Pe</v>
      </c>
      <c r="F118" s="60">
        <f t="shared" si="7"/>
        <v>849</v>
      </c>
      <c r="G118" s="5">
        <v>37840</v>
      </c>
      <c r="H118" s="74">
        <v>10</v>
      </c>
      <c r="I118" s="75">
        <f t="shared" si="9"/>
        <v>8490</v>
      </c>
      <c r="J118" s="76" t="s">
        <v>194</v>
      </c>
      <c r="K118" s="76" t="s">
        <v>35</v>
      </c>
      <c r="L118" s="76" t="s">
        <v>143</v>
      </c>
      <c r="M118" s="76" t="s">
        <v>135</v>
      </c>
      <c r="N118" s="24" t="s">
        <v>238</v>
      </c>
      <c r="O118" s="78">
        <v>43</v>
      </c>
      <c r="Z118">
        <f t="shared" ca="1" si="8"/>
        <v>43</v>
      </c>
    </row>
    <row r="119" spans="2:26" x14ac:dyDescent="0.2">
      <c r="B119" s="71" t="s">
        <v>17</v>
      </c>
      <c r="C119" s="72" t="str">
        <f t="shared" si="5"/>
        <v>Karri Wu</v>
      </c>
      <c r="D119" s="22" t="s">
        <v>7</v>
      </c>
      <c r="E119" s="4" t="str">
        <f t="shared" si="6"/>
        <v>Tv Lcd - Panasonic Tc-L32C22L</v>
      </c>
      <c r="F119" s="60">
        <f t="shared" si="7"/>
        <v>1599</v>
      </c>
      <c r="G119" s="5">
        <v>37825</v>
      </c>
      <c r="H119" s="74">
        <v>11</v>
      </c>
      <c r="I119" s="75">
        <f t="shared" si="9"/>
        <v>17589</v>
      </c>
      <c r="J119" s="76" t="s">
        <v>183</v>
      </c>
      <c r="K119" s="76" t="s">
        <v>28</v>
      </c>
      <c r="L119" s="76" t="s">
        <v>143</v>
      </c>
      <c r="M119" s="76" t="s">
        <v>137</v>
      </c>
      <c r="N119" s="24" t="s">
        <v>244</v>
      </c>
      <c r="O119" s="78">
        <v>2</v>
      </c>
      <c r="Z119">
        <f t="shared" ca="1" si="8"/>
        <v>15</v>
      </c>
    </row>
    <row r="120" spans="2:26" x14ac:dyDescent="0.2">
      <c r="B120" s="71" t="s">
        <v>18</v>
      </c>
      <c r="C120" s="72" t="str">
        <f t="shared" si="5"/>
        <v>Chad Hawkes Family</v>
      </c>
      <c r="D120" s="22" t="s">
        <v>8</v>
      </c>
      <c r="E120" s="4" t="str">
        <f t="shared" si="6"/>
        <v>Cocina A Gas — Titanium Tx1G-0Pe</v>
      </c>
      <c r="F120" s="60">
        <f t="shared" si="7"/>
        <v>849</v>
      </c>
      <c r="G120" s="5">
        <v>37806</v>
      </c>
      <c r="H120" s="74">
        <v>2</v>
      </c>
      <c r="I120" s="75">
        <f t="shared" si="9"/>
        <v>1698</v>
      </c>
      <c r="J120" s="76" t="s">
        <v>204</v>
      </c>
      <c r="K120" s="76" t="s">
        <v>37</v>
      </c>
      <c r="L120" s="76" t="s">
        <v>142</v>
      </c>
      <c r="M120" s="76" t="s">
        <v>135</v>
      </c>
      <c r="N120" s="24" t="s">
        <v>238</v>
      </c>
      <c r="O120" s="78">
        <v>11</v>
      </c>
      <c r="Z120">
        <f t="shared" ca="1" si="8"/>
        <v>41</v>
      </c>
    </row>
    <row r="121" spans="2:26" x14ac:dyDescent="0.2">
      <c r="B121" s="71" t="s">
        <v>17</v>
      </c>
      <c r="C121" s="72" t="str">
        <f t="shared" si="5"/>
        <v>Greenwood Bakery</v>
      </c>
      <c r="D121" s="22" t="s">
        <v>165</v>
      </c>
      <c r="E121" s="4" t="str">
        <f t="shared" si="6"/>
        <v>Refrigeradora - Frigidaire Frt-18G6Jw</v>
      </c>
      <c r="F121" s="60">
        <f t="shared" si="7"/>
        <v>2399</v>
      </c>
      <c r="G121" s="5">
        <v>37943</v>
      </c>
      <c r="H121" s="74">
        <v>6</v>
      </c>
      <c r="I121" s="75">
        <f t="shared" si="9"/>
        <v>14394</v>
      </c>
      <c r="J121" s="76" t="s">
        <v>191</v>
      </c>
      <c r="K121" s="76" t="s">
        <v>29</v>
      </c>
      <c r="L121" s="76" t="s">
        <v>138</v>
      </c>
      <c r="M121" s="76" t="s">
        <v>137</v>
      </c>
      <c r="N121" s="24" t="s">
        <v>247</v>
      </c>
      <c r="O121" s="78">
        <v>16</v>
      </c>
      <c r="Z121">
        <f t="shared" ca="1" si="8"/>
        <v>16</v>
      </c>
    </row>
    <row r="122" spans="2:26" x14ac:dyDescent="0.2">
      <c r="B122" s="71" t="s">
        <v>18</v>
      </c>
      <c r="C122" s="72" t="str">
        <f t="shared" si="5"/>
        <v>Gallery 510</v>
      </c>
      <c r="D122" s="22" t="s">
        <v>163</v>
      </c>
      <c r="E122" s="4" t="str">
        <f t="shared" si="6"/>
        <v>Cámara De Video Panasonic Sdrsd-S50Pu-K</v>
      </c>
      <c r="F122" s="60">
        <f t="shared" si="7"/>
        <v>999</v>
      </c>
      <c r="G122" s="5">
        <v>37809</v>
      </c>
      <c r="H122" s="74">
        <v>1</v>
      </c>
      <c r="I122" s="75">
        <f t="shared" si="9"/>
        <v>999</v>
      </c>
      <c r="J122" s="76" t="s">
        <v>190</v>
      </c>
      <c r="K122" s="76" t="s">
        <v>34</v>
      </c>
      <c r="L122" s="76" t="s">
        <v>142</v>
      </c>
      <c r="M122" s="76" t="s">
        <v>137</v>
      </c>
      <c r="N122" s="24" t="s">
        <v>251</v>
      </c>
      <c r="O122" s="78">
        <v>26</v>
      </c>
      <c r="Z122">
        <f t="shared" ca="1" si="8"/>
        <v>32</v>
      </c>
    </row>
    <row r="123" spans="2:26" x14ac:dyDescent="0.2">
      <c r="B123" s="71" t="s">
        <v>17</v>
      </c>
      <c r="C123" s="72" t="str">
        <f t="shared" si="5"/>
        <v>Juan Williams</v>
      </c>
      <c r="D123" s="22" t="s">
        <v>163</v>
      </c>
      <c r="E123" s="4" t="str">
        <f t="shared" si="6"/>
        <v>Tv Lcd - Sony Bravia Klv-40Bx400</v>
      </c>
      <c r="F123" s="60">
        <f t="shared" si="7"/>
        <v>3399</v>
      </c>
      <c r="G123" s="5">
        <v>37855</v>
      </c>
      <c r="H123" s="74">
        <v>12</v>
      </c>
      <c r="I123" s="75">
        <f t="shared" si="9"/>
        <v>40788</v>
      </c>
      <c r="J123" s="76" t="s">
        <v>176</v>
      </c>
      <c r="K123" s="76" t="s">
        <v>36</v>
      </c>
      <c r="L123" s="76" t="s">
        <v>139</v>
      </c>
      <c r="M123" s="76" t="s">
        <v>137</v>
      </c>
      <c r="N123" s="24" t="s">
        <v>243</v>
      </c>
      <c r="O123" s="78">
        <v>29</v>
      </c>
      <c r="Z123">
        <f t="shared" ca="1" si="8"/>
        <v>22</v>
      </c>
    </row>
    <row r="124" spans="2:26" x14ac:dyDescent="0.2">
      <c r="B124" s="71" t="s">
        <v>17</v>
      </c>
      <c r="C124" s="72" t="str">
        <f t="shared" si="5"/>
        <v>Mitchell Maazel</v>
      </c>
      <c r="D124" s="22" t="s">
        <v>160</v>
      </c>
      <c r="E124" s="4" t="str">
        <f t="shared" si="6"/>
        <v>Cámara De Video Panasonic Sdrsd-S50Pu-K</v>
      </c>
      <c r="F124" s="60">
        <f t="shared" si="7"/>
        <v>999</v>
      </c>
      <c r="G124" s="5">
        <v>37897</v>
      </c>
      <c r="H124" s="74">
        <v>19</v>
      </c>
      <c r="I124" s="75">
        <f t="shared" si="9"/>
        <v>18981</v>
      </c>
      <c r="J124" s="76" t="s">
        <v>194</v>
      </c>
      <c r="K124" s="76" t="s">
        <v>40</v>
      </c>
      <c r="L124" s="76" t="s">
        <v>140</v>
      </c>
      <c r="M124" s="76" t="s">
        <v>137</v>
      </c>
      <c r="N124" s="24" t="s">
        <v>251</v>
      </c>
      <c r="O124" s="78">
        <v>41</v>
      </c>
      <c r="Z124">
        <f t="shared" ca="1" si="8"/>
        <v>7</v>
      </c>
    </row>
    <row r="125" spans="2:26" x14ac:dyDescent="0.2">
      <c r="B125" s="71" t="s">
        <v>20</v>
      </c>
      <c r="C125" s="72" t="str">
        <f t="shared" si="5"/>
        <v>Phipps Auto</v>
      </c>
      <c r="D125" s="22" t="s">
        <v>146</v>
      </c>
      <c r="E125" s="4" t="str">
        <f t="shared" si="6"/>
        <v>Lavadora - Frigidaire -Fws-839Zcs</v>
      </c>
      <c r="F125" s="60">
        <f t="shared" si="7"/>
        <v>1599</v>
      </c>
      <c r="G125" s="5">
        <v>37885</v>
      </c>
      <c r="H125" s="74">
        <v>10</v>
      </c>
      <c r="I125" s="75">
        <f t="shared" si="9"/>
        <v>15990</v>
      </c>
      <c r="J125" s="76" t="s">
        <v>188</v>
      </c>
      <c r="K125" s="76" t="s">
        <v>27</v>
      </c>
      <c r="L125" s="76" t="s">
        <v>139</v>
      </c>
      <c r="M125" s="76" t="s">
        <v>137</v>
      </c>
      <c r="N125" s="24" t="s">
        <v>240</v>
      </c>
      <c r="O125" s="78">
        <v>25</v>
      </c>
      <c r="Z125">
        <f t="shared" ca="1" si="8"/>
        <v>25</v>
      </c>
    </row>
    <row r="126" spans="2:26" x14ac:dyDescent="0.2">
      <c r="B126" s="71" t="s">
        <v>18</v>
      </c>
      <c r="C126" s="72" t="str">
        <f t="shared" si="5"/>
        <v>Music Store</v>
      </c>
      <c r="D126" s="22" t="s">
        <v>149</v>
      </c>
      <c r="E126" s="4" t="str">
        <f t="shared" si="6"/>
        <v>Lavadora - Frigidaire -Fws-839Zcs</v>
      </c>
      <c r="F126" s="60">
        <f t="shared" si="7"/>
        <v>1599</v>
      </c>
      <c r="G126" s="5">
        <v>37812</v>
      </c>
      <c r="H126" s="74">
        <v>12</v>
      </c>
      <c r="I126" s="75">
        <f t="shared" si="9"/>
        <v>19188</v>
      </c>
      <c r="J126" s="76" t="s">
        <v>127</v>
      </c>
      <c r="K126" s="76" t="s">
        <v>34</v>
      </c>
      <c r="L126" s="76" t="s">
        <v>143</v>
      </c>
      <c r="M126" s="76" t="s">
        <v>135</v>
      </c>
      <c r="N126" s="24" t="s">
        <v>240</v>
      </c>
      <c r="O126" s="78">
        <v>34</v>
      </c>
      <c r="Z126">
        <f t="shared" ca="1" si="8"/>
        <v>25</v>
      </c>
    </row>
    <row r="127" spans="2:26" x14ac:dyDescent="0.2">
      <c r="B127" s="71" t="s">
        <v>17</v>
      </c>
      <c r="C127" s="72" t="str">
        <f t="shared" si="5"/>
        <v>Whole Foods Bakery</v>
      </c>
      <c r="D127" s="22" t="s">
        <v>145</v>
      </c>
      <c r="E127" s="4" t="str">
        <f t="shared" si="6"/>
        <v>Tv Lcd - Sony Bravia Klv-40Bx400</v>
      </c>
      <c r="F127" s="60">
        <f t="shared" si="7"/>
        <v>3399</v>
      </c>
      <c r="G127" s="5">
        <v>37844</v>
      </c>
      <c r="H127" s="74">
        <v>7</v>
      </c>
      <c r="I127" s="75">
        <f t="shared" si="9"/>
        <v>23793</v>
      </c>
      <c r="J127" s="76" t="s">
        <v>189</v>
      </c>
      <c r="K127" s="76" t="s">
        <v>32</v>
      </c>
      <c r="L127" s="76" t="s">
        <v>138</v>
      </c>
      <c r="M127" s="76" t="s">
        <v>136</v>
      </c>
      <c r="N127" s="24" t="s">
        <v>243</v>
      </c>
      <c r="O127" s="78">
        <v>4</v>
      </c>
      <c r="Z127">
        <f t="shared" ca="1" si="8"/>
        <v>11</v>
      </c>
    </row>
    <row r="128" spans="2:26" x14ac:dyDescent="0.2">
      <c r="B128" s="71" t="s">
        <v>17</v>
      </c>
      <c r="C128" s="72" t="str">
        <f t="shared" si="5"/>
        <v>Vera Ulanger</v>
      </c>
      <c r="D128" s="22" t="s">
        <v>145</v>
      </c>
      <c r="E128" s="4" t="str">
        <f t="shared" si="6"/>
        <v>Minicomponente - Sony Mhc-Ec99</v>
      </c>
      <c r="F128" s="60">
        <f t="shared" si="7"/>
        <v>799</v>
      </c>
      <c r="G128" s="5">
        <v>37807</v>
      </c>
      <c r="H128" s="74">
        <v>14</v>
      </c>
      <c r="I128" s="75">
        <f t="shared" si="9"/>
        <v>11186</v>
      </c>
      <c r="J128" s="76" t="s">
        <v>173</v>
      </c>
      <c r="K128" s="76" t="s">
        <v>31</v>
      </c>
      <c r="L128" s="76" t="s">
        <v>140</v>
      </c>
      <c r="M128" s="76" t="s">
        <v>135</v>
      </c>
      <c r="N128" s="24" t="s">
        <v>254</v>
      </c>
      <c r="O128" s="78">
        <v>35</v>
      </c>
      <c r="Z128">
        <f t="shared" ca="1" si="8"/>
        <v>25</v>
      </c>
    </row>
    <row r="129" spans="2:26" x14ac:dyDescent="0.2">
      <c r="B129" s="71" t="s">
        <v>21</v>
      </c>
      <c r="C129" s="72" t="str">
        <f t="shared" si="5"/>
        <v>Whole Foods Bakery</v>
      </c>
      <c r="D129" s="22" t="s">
        <v>161</v>
      </c>
      <c r="E129" s="4" t="str">
        <f t="shared" si="6"/>
        <v>Tv Plasma - Panasonic Tc-P42C2L</v>
      </c>
      <c r="F129" s="60">
        <f t="shared" si="7"/>
        <v>2199</v>
      </c>
      <c r="G129" s="5">
        <v>37900</v>
      </c>
      <c r="H129" s="74">
        <v>3</v>
      </c>
      <c r="I129" s="75">
        <f t="shared" si="9"/>
        <v>6597</v>
      </c>
      <c r="J129" s="76" t="s">
        <v>182</v>
      </c>
      <c r="K129" s="76" t="s">
        <v>26</v>
      </c>
      <c r="L129" s="76" t="s">
        <v>140</v>
      </c>
      <c r="M129" s="76" t="s">
        <v>135</v>
      </c>
      <c r="N129" s="24" t="s">
        <v>246</v>
      </c>
      <c r="O129" s="78">
        <v>4</v>
      </c>
      <c r="Z129">
        <f t="shared" ca="1" si="8"/>
        <v>11</v>
      </c>
    </row>
    <row r="130" spans="2:26" x14ac:dyDescent="0.2">
      <c r="B130" s="71" t="s">
        <v>22</v>
      </c>
      <c r="C130" s="72" t="str">
        <f t="shared" si="5"/>
        <v>Joan Smith</v>
      </c>
      <c r="D130" s="22" t="s">
        <v>7</v>
      </c>
      <c r="E130" s="4" t="str">
        <f t="shared" si="6"/>
        <v>Cámara De Video Panasonic Sdrsd-S50Pu-K</v>
      </c>
      <c r="F130" s="60">
        <f t="shared" si="7"/>
        <v>999</v>
      </c>
      <c r="G130" s="5">
        <v>37924</v>
      </c>
      <c r="H130" s="74">
        <v>4</v>
      </c>
      <c r="I130" s="75">
        <f t="shared" si="9"/>
        <v>3996</v>
      </c>
      <c r="J130" s="76" t="s">
        <v>174</v>
      </c>
      <c r="K130" s="76" t="s">
        <v>37</v>
      </c>
      <c r="L130" s="76" t="s">
        <v>144</v>
      </c>
      <c r="M130" s="76" t="s">
        <v>135</v>
      </c>
      <c r="N130" s="24" t="s">
        <v>251</v>
      </c>
      <c r="O130" s="78">
        <v>32</v>
      </c>
      <c r="Z130">
        <f t="shared" ca="1" si="8"/>
        <v>3</v>
      </c>
    </row>
    <row r="131" spans="2:26" x14ac:dyDescent="0.2">
      <c r="B131" s="71" t="s">
        <v>17</v>
      </c>
      <c r="C131" s="72" t="str">
        <f t="shared" si="5"/>
        <v>Ryan Kaufmann</v>
      </c>
      <c r="D131" s="22" t="s">
        <v>161</v>
      </c>
      <c r="E131" s="4" t="str">
        <f t="shared" si="6"/>
        <v>Minicomponente - Sony Mhc-Ec99</v>
      </c>
      <c r="F131" s="60">
        <f t="shared" si="7"/>
        <v>799</v>
      </c>
      <c r="G131" s="5">
        <v>37783</v>
      </c>
      <c r="H131" s="74">
        <v>8</v>
      </c>
      <c r="I131" s="75">
        <f t="shared" si="9"/>
        <v>6392</v>
      </c>
      <c r="J131" s="76" t="s">
        <v>191</v>
      </c>
      <c r="K131" s="76" t="s">
        <v>28</v>
      </c>
      <c r="L131" s="76" t="s">
        <v>142</v>
      </c>
      <c r="M131" s="76" t="s">
        <v>135</v>
      </c>
      <c r="N131" s="24" t="s">
        <v>254</v>
      </c>
      <c r="O131" s="78">
        <v>17</v>
      </c>
      <c r="Z131">
        <f t="shared" ca="1" si="8"/>
        <v>18</v>
      </c>
    </row>
    <row r="132" spans="2:26" x14ac:dyDescent="0.2">
      <c r="B132" s="71" t="s">
        <v>18</v>
      </c>
      <c r="C132" s="72" t="str">
        <f t="shared" si="5"/>
        <v>Cronkite Foundation</v>
      </c>
      <c r="D132" s="22" t="s">
        <v>158</v>
      </c>
      <c r="E132" s="4" t="str">
        <f t="shared" si="6"/>
        <v>Combo Autoradio + Parlantes - Sony</v>
      </c>
      <c r="F132" s="60">
        <f t="shared" si="7"/>
        <v>400</v>
      </c>
      <c r="G132" s="5">
        <v>37925</v>
      </c>
      <c r="H132" s="74">
        <v>2</v>
      </c>
      <c r="I132" s="75">
        <f t="shared" si="9"/>
        <v>800</v>
      </c>
      <c r="J132" s="76" t="s">
        <v>184</v>
      </c>
      <c r="K132" s="76" t="s">
        <v>37</v>
      </c>
      <c r="L132" s="76" t="s">
        <v>141</v>
      </c>
      <c r="M132" s="76" t="s">
        <v>137</v>
      </c>
      <c r="N132" s="24" t="s">
        <v>256</v>
      </c>
      <c r="O132" s="78">
        <v>14</v>
      </c>
      <c r="Z132">
        <f t="shared" ca="1" si="8"/>
        <v>15</v>
      </c>
    </row>
    <row r="133" spans="2:26" x14ac:dyDescent="0.2">
      <c r="B133" s="71" t="s">
        <v>13</v>
      </c>
      <c r="C133" s="72" t="str">
        <f t="shared" si="5"/>
        <v>Music Group</v>
      </c>
      <c r="D133" s="22" t="s">
        <v>165</v>
      </c>
      <c r="E133" s="4" t="str">
        <f t="shared" si="6"/>
        <v>Lavadora - Frigidaire -Fws-839Zcs</v>
      </c>
      <c r="F133" s="60">
        <f t="shared" si="7"/>
        <v>1599</v>
      </c>
      <c r="G133" s="5">
        <v>37899</v>
      </c>
      <c r="H133" s="74">
        <v>15</v>
      </c>
      <c r="I133" s="75">
        <f t="shared" si="9"/>
        <v>23985</v>
      </c>
      <c r="J133" s="76" t="s">
        <v>206</v>
      </c>
      <c r="K133" s="76" t="s">
        <v>35</v>
      </c>
      <c r="L133" s="76" t="s">
        <v>138</v>
      </c>
      <c r="M133" s="76" t="s">
        <v>135</v>
      </c>
      <c r="N133" s="24" t="s">
        <v>240</v>
      </c>
      <c r="O133" s="78">
        <v>18</v>
      </c>
      <c r="Z133">
        <f t="shared" ca="1" si="8"/>
        <v>10</v>
      </c>
    </row>
    <row r="134" spans="2:26" x14ac:dyDescent="0.2">
      <c r="B134" s="71" t="s">
        <v>21</v>
      </c>
      <c r="C134" s="72" t="str">
        <f t="shared" si="5"/>
        <v>Chad Hawkes Family</v>
      </c>
      <c r="D134" s="22" t="s">
        <v>146</v>
      </c>
      <c r="E134" s="4" t="str">
        <f t="shared" si="6"/>
        <v>Refrigeradora - Frigidaire Frs-6Hr35 Kw</v>
      </c>
      <c r="F134" s="60">
        <f t="shared" si="7"/>
        <v>3999</v>
      </c>
      <c r="G134" s="5">
        <v>37854</v>
      </c>
      <c r="H134" s="74">
        <v>4</v>
      </c>
      <c r="I134" s="75">
        <f t="shared" si="9"/>
        <v>15996</v>
      </c>
      <c r="J134" s="76" t="s">
        <v>189</v>
      </c>
      <c r="K134" s="76" t="s">
        <v>30</v>
      </c>
      <c r="L134" s="76" t="s">
        <v>138</v>
      </c>
      <c r="M134" s="76" t="s">
        <v>137</v>
      </c>
      <c r="N134" s="24" t="s">
        <v>242</v>
      </c>
      <c r="O134" s="78">
        <v>11</v>
      </c>
      <c r="Z134">
        <f t="shared" ca="1" si="8"/>
        <v>23</v>
      </c>
    </row>
    <row r="135" spans="2:26" x14ac:dyDescent="0.2">
      <c r="B135" s="71" t="s">
        <v>17</v>
      </c>
      <c r="C135" s="72" t="str">
        <f t="shared" si="5"/>
        <v>Andy Ramirez</v>
      </c>
      <c r="D135" s="22" t="s">
        <v>171</v>
      </c>
      <c r="E135" s="4" t="str">
        <f t="shared" si="6"/>
        <v>Tv Lcd - Sony Bravia Klv-40Bx400</v>
      </c>
      <c r="F135" s="60">
        <f t="shared" si="7"/>
        <v>3399</v>
      </c>
      <c r="G135" s="5">
        <v>37943</v>
      </c>
      <c r="H135" s="74">
        <v>3</v>
      </c>
      <c r="I135" s="75">
        <f t="shared" si="9"/>
        <v>10197</v>
      </c>
      <c r="J135" s="76" t="s">
        <v>175</v>
      </c>
      <c r="K135" s="76" t="s">
        <v>35</v>
      </c>
      <c r="L135" s="76" t="s">
        <v>138</v>
      </c>
      <c r="M135" s="76" t="s">
        <v>136</v>
      </c>
      <c r="N135" s="24" t="s">
        <v>243</v>
      </c>
      <c r="O135" s="78">
        <v>23</v>
      </c>
      <c r="Z135">
        <f t="shared" ca="1" si="8"/>
        <v>27</v>
      </c>
    </row>
    <row r="136" spans="2:26" x14ac:dyDescent="0.2">
      <c r="B136" s="71" t="s">
        <v>18</v>
      </c>
      <c r="C136" s="72" t="str">
        <f t="shared" si="5"/>
        <v>Gallery 510</v>
      </c>
      <c r="D136" s="22" t="s">
        <v>157</v>
      </c>
      <c r="E136" s="4" t="str">
        <f t="shared" si="6"/>
        <v>Horno Microonda "Rex"</v>
      </c>
      <c r="F136" s="60">
        <f t="shared" si="7"/>
        <v>485</v>
      </c>
      <c r="G136" s="5">
        <v>37819</v>
      </c>
      <c r="H136" s="74">
        <v>20</v>
      </c>
      <c r="I136" s="75">
        <f t="shared" si="9"/>
        <v>9700</v>
      </c>
      <c r="J136" s="76" t="s">
        <v>179</v>
      </c>
      <c r="K136" s="76" t="s">
        <v>39</v>
      </c>
      <c r="L136" s="76" t="s">
        <v>144</v>
      </c>
      <c r="M136" s="76" t="s">
        <v>135</v>
      </c>
      <c r="N136" s="24" t="s">
        <v>239</v>
      </c>
      <c r="O136" s="78">
        <v>26</v>
      </c>
      <c r="Z136">
        <f t="shared" ca="1" si="8"/>
        <v>6</v>
      </c>
    </row>
    <row r="137" spans="2:26" x14ac:dyDescent="0.2">
      <c r="B137" s="71" t="s">
        <v>19</v>
      </c>
      <c r="C137" s="72" t="str">
        <f t="shared" si="5"/>
        <v>Midwest Music</v>
      </c>
      <c r="D137" s="22" t="s">
        <v>146</v>
      </c>
      <c r="E137" s="4" t="str">
        <f t="shared" si="6"/>
        <v>Dvd Boddometer</v>
      </c>
      <c r="F137" s="60">
        <f t="shared" si="7"/>
        <v>1958</v>
      </c>
      <c r="G137" s="5">
        <v>37801</v>
      </c>
      <c r="H137" s="74">
        <v>13</v>
      </c>
      <c r="I137" s="75">
        <f t="shared" si="9"/>
        <v>25454</v>
      </c>
      <c r="J137" s="76" t="s">
        <v>191</v>
      </c>
      <c r="K137" s="76" t="s">
        <v>41</v>
      </c>
      <c r="L137" s="76" t="s">
        <v>139</v>
      </c>
      <c r="M137" s="76" t="s">
        <v>136</v>
      </c>
      <c r="N137" s="24" t="s">
        <v>235</v>
      </c>
      <c r="O137" s="78">
        <v>12</v>
      </c>
      <c r="Z137">
        <f t="shared" ca="1" si="8"/>
        <v>16</v>
      </c>
    </row>
    <row r="138" spans="2:26" x14ac:dyDescent="0.2">
      <c r="B138" s="71" t="s">
        <v>13</v>
      </c>
      <c r="C138" s="72" t="str">
        <f t="shared" si="5"/>
        <v>Lakeland Foods</v>
      </c>
      <c r="D138" s="22" t="s">
        <v>145</v>
      </c>
      <c r="E138" s="4" t="str">
        <f t="shared" si="6"/>
        <v>Combo Autoradio + Parlantes - Sony</v>
      </c>
      <c r="F138" s="60">
        <f t="shared" si="7"/>
        <v>400</v>
      </c>
      <c r="G138" s="5">
        <v>37865</v>
      </c>
      <c r="H138" s="74">
        <v>15</v>
      </c>
      <c r="I138" s="75">
        <f t="shared" si="9"/>
        <v>6000</v>
      </c>
      <c r="J138" s="76" t="s">
        <v>190</v>
      </c>
      <c r="K138" s="76" t="s">
        <v>28</v>
      </c>
      <c r="L138" s="76" t="s">
        <v>141</v>
      </c>
      <c r="M138" s="76" t="s">
        <v>135</v>
      </c>
      <c r="N138" s="24" t="s">
        <v>256</v>
      </c>
      <c r="O138" s="78">
        <v>3</v>
      </c>
      <c r="Z138">
        <f t="shared" ca="1" si="8"/>
        <v>26</v>
      </c>
    </row>
    <row r="139" spans="2:26" x14ac:dyDescent="0.2">
      <c r="B139" s="71" t="s">
        <v>18</v>
      </c>
      <c r="C139" s="72" t="str">
        <f t="shared" ref="C139:C202" si="10">VLOOKUP(O139,TabCli,2,0)</f>
        <v>Nebraska Board of Arts</v>
      </c>
      <c r="D139" s="22" t="s">
        <v>170</v>
      </c>
      <c r="E139" s="4" t="str">
        <f t="shared" ref="E139:E202" si="11">VLOOKUP(N139,Tablota,2,0)</f>
        <v xml:space="preserve">Dvd Calfex </v>
      </c>
      <c r="F139" s="60">
        <f t="shared" ref="F139:F202" si="12">VLOOKUP(E139,TProd,2,0)</f>
        <v>1873</v>
      </c>
      <c r="G139" s="5">
        <v>37824</v>
      </c>
      <c r="H139" s="74">
        <v>3</v>
      </c>
      <c r="I139" s="75">
        <f t="shared" si="9"/>
        <v>5619</v>
      </c>
      <c r="J139" s="76" t="s">
        <v>199</v>
      </c>
      <c r="K139" s="76" t="s">
        <v>39</v>
      </c>
      <c r="L139" s="76" t="s">
        <v>144</v>
      </c>
      <c r="M139" s="76" t="s">
        <v>137</v>
      </c>
      <c r="N139" s="24" t="s">
        <v>236</v>
      </c>
      <c r="O139" s="78">
        <v>6</v>
      </c>
      <c r="Z139">
        <f t="shared" ref="Z139:Z202" ca="1" si="13">RANDBETWEEN(1,43)</f>
        <v>12</v>
      </c>
    </row>
    <row r="140" spans="2:26" x14ac:dyDescent="0.2">
      <c r="B140" s="71" t="s">
        <v>15</v>
      </c>
      <c r="C140" s="72" t="str">
        <f t="shared" si="10"/>
        <v>Whole Foods Bakery</v>
      </c>
      <c r="D140" s="22" t="s">
        <v>145</v>
      </c>
      <c r="E140" s="4" t="str">
        <f t="shared" si="11"/>
        <v>Cámara De Video Panasonic Sdrsd-S50Pu-K</v>
      </c>
      <c r="F140" s="60">
        <f t="shared" si="12"/>
        <v>999</v>
      </c>
      <c r="G140" s="5">
        <v>37783</v>
      </c>
      <c r="H140" s="74">
        <v>13</v>
      </c>
      <c r="I140" s="75">
        <f t="shared" ref="I140:I203" si="14">F140*H140</f>
        <v>12987</v>
      </c>
      <c r="J140" s="76" t="s">
        <v>175</v>
      </c>
      <c r="K140" s="76" t="s">
        <v>34</v>
      </c>
      <c r="L140" s="76" t="s">
        <v>140</v>
      </c>
      <c r="M140" s="76" t="s">
        <v>137</v>
      </c>
      <c r="N140" s="24" t="s">
        <v>251</v>
      </c>
      <c r="O140" s="78">
        <v>4</v>
      </c>
      <c r="Z140">
        <f t="shared" ca="1" si="13"/>
        <v>10</v>
      </c>
    </row>
    <row r="141" spans="2:26" x14ac:dyDescent="0.2">
      <c r="B141" s="71" t="s">
        <v>21</v>
      </c>
      <c r="C141" s="72" t="str">
        <f t="shared" si="10"/>
        <v>Sidney Deans Family</v>
      </c>
      <c r="D141" s="22" t="s">
        <v>153</v>
      </c>
      <c r="E141" s="4" t="str">
        <f t="shared" si="11"/>
        <v>Lavadora - Frigidaire -Fws-839Zcs</v>
      </c>
      <c r="F141" s="60">
        <f t="shared" si="12"/>
        <v>1599</v>
      </c>
      <c r="G141" s="5">
        <v>37884</v>
      </c>
      <c r="H141" s="74">
        <v>14</v>
      </c>
      <c r="I141" s="75">
        <f t="shared" si="14"/>
        <v>22386</v>
      </c>
      <c r="J141" s="76" t="s">
        <v>185</v>
      </c>
      <c r="K141" s="76" t="s">
        <v>28</v>
      </c>
      <c r="L141" s="76" t="s">
        <v>141</v>
      </c>
      <c r="M141" s="76" t="s">
        <v>135</v>
      </c>
      <c r="N141" s="24" t="s">
        <v>240</v>
      </c>
      <c r="O141" s="78">
        <v>13</v>
      </c>
      <c r="Z141">
        <f t="shared" ca="1" si="13"/>
        <v>17</v>
      </c>
    </row>
    <row r="142" spans="2:26" x14ac:dyDescent="0.2">
      <c r="B142" s="71" t="s">
        <v>17</v>
      </c>
      <c r="C142" s="72" t="str">
        <f t="shared" si="10"/>
        <v>Lakeland Lanes</v>
      </c>
      <c r="D142" s="22" t="s">
        <v>156</v>
      </c>
      <c r="E142" s="4" t="str">
        <f t="shared" si="11"/>
        <v>Cámara Digital — Coolpix S-225</v>
      </c>
      <c r="F142" s="60">
        <f t="shared" si="12"/>
        <v>999</v>
      </c>
      <c r="G142" s="5">
        <v>37805</v>
      </c>
      <c r="H142" s="74">
        <v>11</v>
      </c>
      <c r="I142" s="75">
        <f t="shared" si="14"/>
        <v>10989</v>
      </c>
      <c r="J142" s="76" t="s">
        <v>185</v>
      </c>
      <c r="K142" s="76" t="s">
        <v>35</v>
      </c>
      <c r="L142" s="76" t="s">
        <v>140</v>
      </c>
      <c r="M142" s="76" t="s">
        <v>136</v>
      </c>
      <c r="N142" s="24" t="s">
        <v>258</v>
      </c>
      <c r="O142" s="78">
        <v>38</v>
      </c>
      <c r="Z142">
        <f t="shared" ca="1" si="13"/>
        <v>4</v>
      </c>
    </row>
    <row r="143" spans="2:26" x14ac:dyDescent="0.2">
      <c r="B143" s="71" t="s">
        <v>13</v>
      </c>
      <c r="C143" s="72" t="str">
        <f t="shared" si="10"/>
        <v>Lakeland Gifts</v>
      </c>
      <c r="D143" s="22" t="s">
        <v>7</v>
      </c>
      <c r="E143" s="4" t="str">
        <f t="shared" si="11"/>
        <v>Minicomponente - Sony Mhc-Ec99</v>
      </c>
      <c r="F143" s="60">
        <f t="shared" si="12"/>
        <v>799</v>
      </c>
      <c r="G143" s="5">
        <v>37905</v>
      </c>
      <c r="H143" s="74">
        <v>6</v>
      </c>
      <c r="I143" s="75">
        <f t="shared" si="14"/>
        <v>4794</v>
      </c>
      <c r="J143" s="76" t="s">
        <v>203</v>
      </c>
      <c r="K143" s="76" t="s">
        <v>33</v>
      </c>
      <c r="L143" s="76" t="s">
        <v>140</v>
      </c>
      <c r="M143" s="76" t="s">
        <v>135</v>
      </c>
      <c r="N143" s="24" t="s">
        <v>254</v>
      </c>
      <c r="O143" s="78">
        <v>40</v>
      </c>
      <c r="Z143">
        <f t="shared" ca="1" si="13"/>
        <v>36</v>
      </c>
    </row>
    <row r="144" spans="2:26" x14ac:dyDescent="0.2">
      <c r="B144" s="71" t="s">
        <v>17</v>
      </c>
      <c r="C144" s="72" t="str">
        <f t="shared" si="10"/>
        <v>Terry's Gifts</v>
      </c>
      <c r="D144" s="22" t="s">
        <v>150</v>
      </c>
      <c r="E144" s="4" t="str">
        <f t="shared" si="11"/>
        <v>Cámara Digital - Sony Cyber-Shot Dsc-S2000</v>
      </c>
      <c r="F144" s="60">
        <f t="shared" si="12"/>
        <v>399</v>
      </c>
      <c r="G144" s="5">
        <v>37816</v>
      </c>
      <c r="H144" s="74">
        <v>4</v>
      </c>
      <c r="I144" s="75">
        <f t="shared" si="14"/>
        <v>1596</v>
      </c>
      <c r="J144" s="76" t="s">
        <v>205</v>
      </c>
      <c r="K144" s="76" t="s">
        <v>27</v>
      </c>
      <c r="L144" s="76" t="s">
        <v>138</v>
      </c>
      <c r="M144" s="76" t="s">
        <v>136</v>
      </c>
      <c r="N144" s="24" t="s">
        <v>253</v>
      </c>
      <c r="O144" s="78">
        <v>30</v>
      </c>
      <c r="Z144">
        <f t="shared" ca="1" si="13"/>
        <v>42</v>
      </c>
    </row>
    <row r="145" spans="2:26" x14ac:dyDescent="0.2">
      <c r="B145" s="71" t="s">
        <v>14</v>
      </c>
      <c r="C145" s="72" t="str">
        <f t="shared" si="10"/>
        <v>Sidney Deans Family</v>
      </c>
      <c r="D145" s="22" t="s">
        <v>161</v>
      </c>
      <c r="E145" s="4" t="str">
        <f t="shared" si="11"/>
        <v>Cocina A Gas — Titanium Tx1G-0Pe</v>
      </c>
      <c r="F145" s="60">
        <f t="shared" si="12"/>
        <v>849</v>
      </c>
      <c r="G145" s="5">
        <v>37813</v>
      </c>
      <c r="H145" s="74">
        <v>12</v>
      </c>
      <c r="I145" s="75">
        <f t="shared" si="14"/>
        <v>10188</v>
      </c>
      <c r="J145" s="76" t="s">
        <v>175</v>
      </c>
      <c r="K145" s="76" t="s">
        <v>26</v>
      </c>
      <c r="L145" s="76" t="s">
        <v>138</v>
      </c>
      <c r="M145" s="76" t="s">
        <v>136</v>
      </c>
      <c r="N145" s="24" t="s">
        <v>238</v>
      </c>
      <c r="O145" s="78">
        <v>13</v>
      </c>
      <c r="Z145">
        <f t="shared" ca="1" si="13"/>
        <v>25</v>
      </c>
    </row>
    <row r="146" spans="2:26" x14ac:dyDescent="0.2">
      <c r="B146" s="71" t="s">
        <v>19</v>
      </c>
      <c r="C146" s="72" t="str">
        <f t="shared" si="10"/>
        <v>Music Junction</v>
      </c>
      <c r="D146" s="22" t="s">
        <v>151</v>
      </c>
      <c r="E146" s="4" t="str">
        <f t="shared" si="11"/>
        <v>Refrigeradora - Frigidaire Frt-18G6Jw</v>
      </c>
      <c r="F146" s="60">
        <f t="shared" si="12"/>
        <v>2399</v>
      </c>
      <c r="G146" s="5">
        <v>37882</v>
      </c>
      <c r="H146" s="74">
        <v>1</v>
      </c>
      <c r="I146" s="75">
        <f t="shared" si="14"/>
        <v>2399</v>
      </c>
      <c r="J146" s="76" t="s">
        <v>203</v>
      </c>
      <c r="K146" s="76" t="s">
        <v>39</v>
      </c>
      <c r="L146" s="76" t="s">
        <v>144</v>
      </c>
      <c r="M146" s="76" t="s">
        <v>137</v>
      </c>
      <c r="N146" s="24" t="s">
        <v>247</v>
      </c>
      <c r="O146" s="78">
        <v>10</v>
      </c>
      <c r="Z146">
        <f t="shared" ca="1" si="13"/>
        <v>37</v>
      </c>
    </row>
    <row r="147" spans="2:26" x14ac:dyDescent="0.2">
      <c r="B147" s="71" t="s">
        <v>16</v>
      </c>
      <c r="C147" s="72" t="str">
        <f t="shared" si="10"/>
        <v>Andy Ramirez</v>
      </c>
      <c r="D147" s="22" t="s">
        <v>9</v>
      </c>
      <c r="E147" s="4" t="str">
        <f t="shared" si="11"/>
        <v>Cámara Digital Panasonic Dmcsd-Fh1 S</v>
      </c>
      <c r="F147" s="60">
        <f t="shared" si="12"/>
        <v>799</v>
      </c>
      <c r="G147" s="5">
        <v>37887</v>
      </c>
      <c r="H147" s="74">
        <v>17</v>
      </c>
      <c r="I147" s="75">
        <f t="shared" si="14"/>
        <v>13583</v>
      </c>
      <c r="J147" s="76" t="s">
        <v>204</v>
      </c>
      <c r="K147" s="76" t="s">
        <v>26</v>
      </c>
      <c r="L147" s="76" t="s">
        <v>139</v>
      </c>
      <c r="M147" s="76" t="s">
        <v>136</v>
      </c>
      <c r="N147" s="24" t="s">
        <v>252</v>
      </c>
      <c r="O147" s="78">
        <v>23</v>
      </c>
      <c r="Z147">
        <f t="shared" ca="1" si="13"/>
        <v>13</v>
      </c>
    </row>
    <row r="148" spans="2:26" x14ac:dyDescent="0.2">
      <c r="B148" s="71" t="s">
        <v>20</v>
      </c>
      <c r="C148" s="72" t="str">
        <f t="shared" si="10"/>
        <v>Cronkite Foundation</v>
      </c>
      <c r="D148" s="22" t="s">
        <v>147</v>
      </c>
      <c r="E148" s="4" t="str">
        <f t="shared" si="11"/>
        <v>Tv Lcd Panasonic Tc-L37C22L</v>
      </c>
      <c r="F148" s="60">
        <f t="shared" si="12"/>
        <v>2999</v>
      </c>
      <c r="G148" s="5">
        <v>37878</v>
      </c>
      <c r="H148" s="74">
        <v>18</v>
      </c>
      <c r="I148" s="75">
        <f t="shared" si="14"/>
        <v>53982</v>
      </c>
      <c r="J148" s="76" t="s">
        <v>174</v>
      </c>
      <c r="K148" s="76" t="s">
        <v>28</v>
      </c>
      <c r="L148" s="76" t="s">
        <v>140</v>
      </c>
      <c r="M148" s="76" t="s">
        <v>136</v>
      </c>
      <c r="N148" s="24" t="s">
        <v>245</v>
      </c>
      <c r="O148" s="78">
        <v>14</v>
      </c>
      <c r="Z148">
        <f t="shared" ca="1" si="13"/>
        <v>20</v>
      </c>
    </row>
    <row r="149" spans="2:26" x14ac:dyDescent="0.2">
      <c r="B149" s="71" t="s">
        <v>15</v>
      </c>
      <c r="C149" s="72" t="str">
        <f t="shared" si="10"/>
        <v>Cindy Alvarez</v>
      </c>
      <c r="D149" s="22" t="s">
        <v>134</v>
      </c>
      <c r="E149" s="4" t="str">
        <f t="shared" si="11"/>
        <v>Cocina A Gas — Titanium Tx1G-0Pe</v>
      </c>
      <c r="F149" s="60">
        <f t="shared" si="12"/>
        <v>849</v>
      </c>
      <c r="G149" s="5">
        <v>37795</v>
      </c>
      <c r="H149" s="74">
        <v>1</v>
      </c>
      <c r="I149" s="75">
        <f t="shared" si="14"/>
        <v>849</v>
      </c>
      <c r="J149" s="76" t="s">
        <v>198</v>
      </c>
      <c r="K149" s="76" t="s">
        <v>37</v>
      </c>
      <c r="L149" s="76" t="s">
        <v>140</v>
      </c>
      <c r="M149" s="76" t="s">
        <v>136</v>
      </c>
      <c r="N149" s="24" t="s">
        <v>238</v>
      </c>
      <c r="O149" s="78">
        <v>28</v>
      </c>
      <c r="Z149">
        <f t="shared" ca="1" si="13"/>
        <v>36</v>
      </c>
    </row>
    <row r="150" spans="2:26" x14ac:dyDescent="0.2">
      <c r="B150" s="71" t="s">
        <v>13</v>
      </c>
      <c r="C150" s="72" t="str">
        <f t="shared" si="10"/>
        <v>Sidney Deans Family</v>
      </c>
      <c r="D150" s="22" t="s">
        <v>161</v>
      </c>
      <c r="E150" s="4" t="str">
        <f t="shared" si="11"/>
        <v>Congeladora - Frigidaire Glfc-1326 Fw</v>
      </c>
      <c r="F150" s="60">
        <f t="shared" si="12"/>
        <v>2249</v>
      </c>
      <c r="G150" s="5">
        <v>37832</v>
      </c>
      <c r="H150" s="74">
        <v>9</v>
      </c>
      <c r="I150" s="75">
        <f t="shared" si="14"/>
        <v>20241</v>
      </c>
      <c r="J150" s="76" t="s">
        <v>178</v>
      </c>
      <c r="K150" s="76" t="s">
        <v>32</v>
      </c>
      <c r="L150" s="76" t="s">
        <v>142</v>
      </c>
      <c r="M150" s="76" t="s">
        <v>136</v>
      </c>
      <c r="N150" s="24" t="s">
        <v>257</v>
      </c>
      <c r="O150" s="78">
        <v>13</v>
      </c>
      <c r="Z150">
        <f t="shared" ca="1" si="13"/>
        <v>4</v>
      </c>
    </row>
    <row r="151" spans="2:26" x14ac:dyDescent="0.2">
      <c r="B151" s="71" t="s">
        <v>18</v>
      </c>
      <c r="C151" s="72" t="str">
        <f t="shared" si="10"/>
        <v>Vera Ulanger</v>
      </c>
      <c r="D151" s="22" t="s">
        <v>150</v>
      </c>
      <c r="E151" s="4" t="str">
        <f t="shared" si="11"/>
        <v>Cámara Digital Panasonic Dmcsd-Fh1 S</v>
      </c>
      <c r="F151" s="60">
        <f t="shared" si="12"/>
        <v>799</v>
      </c>
      <c r="G151" s="5">
        <v>37932</v>
      </c>
      <c r="H151" s="74">
        <v>6</v>
      </c>
      <c r="I151" s="75">
        <f t="shared" si="14"/>
        <v>4794</v>
      </c>
      <c r="J151" s="76" t="s">
        <v>185</v>
      </c>
      <c r="K151" s="76" t="s">
        <v>29</v>
      </c>
      <c r="L151" s="76" t="s">
        <v>143</v>
      </c>
      <c r="M151" s="76" t="s">
        <v>136</v>
      </c>
      <c r="N151" s="24" t="s">
        <v>252</v>
      </c>
      <c r="O151" s="78">
        <v>35</v>
      </c>
      <c r="Z151">
        <f t="shared" ca="1" si="13"/>
        <v>1</v>
      </c>
    </row>
    <row r="152" spans="2:26" x14ac:dyDescent="0.2">
      <c r="B152" s="71" t="s">
        <v>22</v>
      </c>
      <c r="C152" s="72" t="str">
        <f t="shared" si="10"/>
        <v>Linda Greene</v>
      </c>
      <c r="D152" s="22" t="s">
        <v>156</v>
      </c>
      <c r="E152" s="4" t="str">
        <f t="shared" si="11"/>
        <v>Equipo De Sonido 800 W Con Woffer 3X</v>
      </c>
      <c r="F152" s="60">
        <f t="shared" si="12"/>
        <v>3810</v>
      </c>
      <c r="G152" s="5">
        <v>37849</v>
      </c>
      <c r="H152" s="74">
        <v>13</v>
      </c>
      <c r="I152" s="75">
        <f t="shared" si="14"/>
        <v>49530</v>
      </c>
      <c r="J152" s="76" t="s">
        <v>173</v>
      </c>
      <c r="K152" s="76" t="s">
        <v>37</v>
      </c>
      <c r="L152" s="76" t="s">
        <v>140</v>
      </c>
      <c r="M152" s="76" t="s">
        <v>137</v>
      </c>
      <c r="N152" s="24" t="s">
        <v>249</v>
      </c>
      <c r="O152" s="78">
        <v>8</v>
      </c>
      <c r="Z152">
        <f t="shared" ca="1" si="13"/>
        <v>31</v>
      </c>
    </row>
    <row r="153" spans="2:26" x14ac:dyDescent="0.2">
      <c r="B153" s="71" t="s">
        <v>15</v>
      </c>
      <c r="C153" s="72" t="str">
        <f t="shared" si="10"/>
        <v>Terry's Gifts</v>
      </c>
      <c r="D153" s="22" t="s">
        <v>147</v>
      </c>
      <c r="E153" s="4" t="str">
        <f t="shared" si="11"/>
        <v>Refrigeradora - Frigidaire Frt-18G6Jw</v>
      </c>
      <c r="F153" s="60">
        <f t="shared" si="12"/>
        <v>2399</v>
      </c>
      <c r="G153" s="5">
        <v>37810</v>
      </c>
      <c r="H153" s="74">
        <v>4</v>
      </c>
      <c r="I153" s="75">
        <f t="shared" si="14"/>
        <v>9596</v>
      </c>
      <c r="J153" s="76" t="s">
        <v>176</v>
      </c>
      <c r="K153" s="76" t="s">
        <v>26</v>
      </c>
      <c r="L153" s="76" t="s">
        <v>140</v>
      </c>
      <c r="M153" s="76" t="s">
        <v>137</v>
      </c>
      <c r="N153" s="24" t="s">
        <v>247</v>
      </c>
      <c r="O153" s="78">
        <v>30</v>
      </c>
      <c r="Z153">
        <f t="shared" ca="1" si="13"/>
        <v>35</v>
      </c>
    </row>
    <row r="154" spans="2:26" x14ac:dyDescent="0.2">
      <c r="B154" s="71" t="s">
        <v>16</v>
      </c>
      <c r="C154" s="72" t="str">
        <f t="shared" si="10"/>
        <v>Juan Williams</v>
      </c>
      <c r="D154" s="22" t="s">
        <v>162</v>
      </c>
      <c r="E154" s="4" t="str">
        <f t="shared" si="11"/>
        <v>Tv Lcd Panasonic Tc-L37C22L</v>
      </c>
      <c r="F154" s="60">
        <f t="shared" si="12"/>
        <v>2999</v>
      </c>
      <c r="G154" s="5">
        <v>37876</v>
      </c>
      <c r="H154" s="74">
        <v>16</v>
      </c>
      <c r="I154" s="75">
        <f t="shared" si="14"/>
        <v>47984</v>
      </c>
      <c r="J154" s="76" t="s">
        <v>179</v>
      </c>
      <c r="K154" s="76" t="s">
        <v>41</v>
      </c>
      <c r="L154" s="76" t="s">
        <v>140</v>
      </c>
      <c r="M154" s="76" t="s">
        <v>135</v>
      </c>
      <c r="N154" s="24" t="s">
        <v>245</v>
      </c>
      <c r="O154" s="78">
        <v>29</v>
      </c>
      <c r="Z154">
        <f t="shared" ca="1" si="13"/>
        <v>16</v>
      </c>
    </row>
    <row r="155" spans="2:26" x14ac:dyDescent="0.2">
      <c r="B155" s="71" t="s">
        <v>18</v>
      </c>
      <c r="C155" s="72" t="str">
        <f t="shared" si="10"/>
        <v>Lakeland Foods</v>
      </c>
      <c r="D155" s="22" t="s">
        <v>146</v>
      </c>
      <c r="E155" s="4" t="str">
        <f t="shared" si="11"/>
        <v>Dvd Boddometer</v>
      </c>
      <c r="F155" s="60">
        <f t="shared" si="12"/>
        <v>1958</v>
      </c>
      <c r="G155" s="5">
        <v>37863</v>
      </c>
      <c r="H155" s="74">
        <v>2</v>
      </c>
      <c r="I155" s="75">
        <f t="shared" si="14"/>
        <v>3916</v>
      </c>
      <c r="J155" s="76" t="s">
        <v>176</v>
      </c>
      <c r="K155" s="76" t="s">
        <v>41</v>
      </c>
      <c r="L155" s="76" t="s">
        <v>141</v>
      </c>
      <c r="M155" s="76" t="s">
        <v>136</v>
      </c>
      <c r="N155" s="24" t="s">
        <v>235</v>
      </c>
      <c r="O155" s="78">
        <v>3</v>
      </c>
      <c r="Z155">
        <f t="shared" ca="1" si="13"/>
        <v>12</v>
      </c>
    </row>
    <row r="156" spans="2:26" x14ac:dyDescent="0.2">
      <c r="B156" s="71" t="s">
        <v>17</v>
      </c>
      <c r="C156" s="72" t="str">
        <f t="shared" si="10"/>
        <v>Nebraska Board of Arts</v>
      </c>
      <c r="D156" s="22" t="s">
        <v>168</v>
      </c>
      <c r="E156" s="4" t="str">
        <f t="shared" si="11"/>
        <v>Cocina A Gas — Titanium Tx1G-0Pe</v>
      </c>
      <c r="F156" s="60">
        <f t="shared" si="12"/>
        <v>849</v>
      </c>
      <c r="G156" s="5">
        <v>37897</v>
      </c>
      <c r="H156" s="74">
        <v>17</v>
      </c>
      <c r="I156" s="75">
        <f t="shared" si="14"/>
        <v>14433</v>
      </c>
      <c r="J156" s="76" t="s">
        <v>174</v>
      </c>
      <c r="K156" s="76" t="s">
        <v>26</v>
      </c>
      <c r="L156" s="76" t="s">
        <v>140</v>
      </c>
      <c r="M156" s="76" t="s">
        <v>137</v>
      </c>
      <c r="N156" s="24" t="s">
        <v>238</v>
      </c>
      <c r="O156" s="78">
        <v>6</v>
      </c>
      <c r="Z156">
        <f t="shared" ca="1" si="13"/>
        <v>2</v>
      </c>
    </row>
    <row r="157" spans="2:26" x14ac:dyDescent="0.2">
      <c r="B157" s="71" t="s">
        <v>19</v>
      </c>
      <c r="C157" s="72" t="str">
        <f t="shared" si="10"/>
        <v>Music Store</v>
      </c>
      <c r="D157" s="22" t="s">
        <v>168</v>
      </c>
      <c r="E157" s="4" t="str">
        <f t="shared" si="11"/>
        <v>Equipo De Sonido 800 W Con Woffer 3X</v>
      </c>
      <c r="F157" s="60">
        <f t="shared" si="12"/>
        <v>3810</v>
      </c>
      <c r="G157" s="5">
        <v>37826</v>
      </c>
      <c r="H157" s="74">
        <v>20</v>
      </c>
      <c r="I157" s="75">
        <f t="shared" si="14"/>
        <v>76200</v>
      </c>
      <c r="J157" s="76" t="s">
        <v>198</v>
      </c>
      <c r="K157" s="76" t="s">
        <v>31</v>
      </c>
      <c r="L157" s="76" t="s">
        <v>139</v>
      </c>
      <c r="M157" s="76" t="s">
        <v>136</v>
      </c>
      <c r="N157" s="24" t="s">
        <v>249</v>
      </c>
      <c r="O157" s="78">
        <v>34</v>
      </c>
      <c r="Z157">
        <f t="shared" ca="1" si="13"/>
        <v>21</v>
      </c>
    </row>
    <row r="158" spans="2:26" x14ac:dyDescent="0.2">
      <c r="B158" s="71" t="s">
        <v>21</v>
      </c>
      <c r="C158" s="72" t="str">
        <f t="shared" si="10"/>
        <v>Nancy Yi</v>
      </c>
      <c r="D158" s="22" t="s">
        <v>157</v>
      </c>
      <c r="E158" s="4" t="str">
        <f t="shared" si="11"/>
        <v xml:space="preserve">Licuadora Imaco - Bl-888 V.Plastico </v>
      </c>
      <c r="F158" s="60">
        <f t="shared" si="12"/>
        <v>84.54</v>
      </c>
      <c r="G158" s="5">
        <v>37826</v>
      </c>
      <c r="H158" s="74">
        <v>11</v>
      </c>
      <c r="I158" s="75">
        <f t="shared" si="14"/>
        <v>929.94</v>
      </c>
      <c r="J158" s="76" t="s">
        <v>178</v>
      </c>
      <c r="K158" s="76" t="s">
        <v>40</v>
      </c>
      <c r="L158" s="76" t="s">
        <v>141</v>
      </c>
      <c r="M158" s="76" t="s">
        <v>136</v>
      </c>
      <c r="N158" s="24" t="s">
        <v>241</v>
      </c>
      <c r="O158" s="78">
        <v>39</v>
      </c>
      <c r="Z158">
        <f t="shared" ca="1" si="13"/>
        <v>16</v>
      </c>
    </row>
    <row r="159" spans="2:26" x14ac:dyDescent="0.2">
      <c r="B159" s="71" t="s">
        <v>22</v>
      </c>
      <c r="C159" s="72" t="str">
        <f t="shared" si="10"/>
        <v>Lakeland Arts Board</v>
      </c>
      <c r="D159" s="22" t="s">
        <v>166</v>
      </c>
      <c r="E159" s="4" t="str">
        <f t="shared" si="11"/>
        <v>Combo Autoradio + Parlantes - Sony</v>
      </c>
      <c r="F159" s="60">
        <f t="shared" si="12"/>
        <v>400</v>
      </c>
      <c r="G159" s="5">
        <v>37850</v>
      </c>
      <c r="H159" s="74">
        <v>6</v>
      </c>
      <c r="I159" s="75">
        <f t="shared" si="14"/>
        <v>2400</v>
      </c>
      <c r="J159" s="76" t="s">
        <v>180</v>
      </c>
      <c r="K159" s="76" t="s">
        <v>32</v>
      </c>
      <c r="L159" s="76" t="s">
        <v>140</v>
      </c>
      <c r="M159" s="76" t="s">
        <v>135</v>
      </c>
      <c r="N159" s="24" t="s">
        <v>256</v>
      </c>
      <c r="O159" s="78">
        <v>5</v>
      </c>
      <c r="Z159">
        <f t="shared" ca="1" si="13"/>
        <v>29</v>
      </c>
    </row>
    <row r="160" spans="2:26" x14ac:dyDescent="0.2">
      <c r="B160" s="71" t="s">
        <v>20</v>
      </c>
      <c r="C160" s="72" t="str">
        <f t="shared" si="10"/>
        <v>Joan Smith</v>
      </c>
      <c r="D160" s="22" t="s">
        <v>157</v>
      </c>
      <c r="E160" s="4" t="str">
        <f t="shared" si="11"/>
        <v>Cámara Digital - Sony Cyber-Shot Dsc-S2000</v>
      </c>
      <c r="F160" s="60">
        <f t="shared" si="12"/>
        <v>399</v>
      </c>
      <c r="G160" s="5">
        <v>37812</v>
      </c>
      <c r="H160" s="74">
        <v>14</v>
      </c>
      <c r="I160" s="75">
        <f t="shared" si="14"/>
        <v>5586</v>
      </c>
      <c r="J160" s="76" t="s">
        <v>187</v>
      </c>
      <c r="K160" s="76" t="s">
        <v>32</v>
      </c>
      <c r="L160" s="76" t="s">
        <v>143</v>
      </c>
      <c r="M160" s="76" t="s">
        <v>136</v>
      </c>
      <c r="N160" s="24" t="s">
        <v>253</v>
      </c>
      <c r="O160" s="78">
        <v>32</v>
      </c>
      <c r="Z160">
        <f t="shared" ca="1" si="13"/>
        <v>33</v>
      </c>
    </row>
    <row r="161" spans="2:26" x14ac:dyDescent="0.2">
      <c r="B161" s="71" t="s">
        <v>15</v>
      </c>
      <c r="C161" s="72" t="str">
        <f t="shared" si="10"/>
        <v>Greenwood Bakery</v>
      </c>
      <c r="D161" s="22" t="s">
        <v>165</v>
      </c>
      <c r="E161" s="4" t="str">
        <f t="shared" si="11"/>
        <v>Congeladora - Frigidaire Glfc-1326 Fw</v>
      </c>
      <c r="F161" s="60">
        <f t="shared" si="12"/>
        <v>2249</v>
      </c>
      <c r="G161" s="5">
        <v>37897</v>
      </c>
      <c r="H161" s="74">
        <v>14</v>
      </c>
      <c r="I161" s="75">
        <f t="shared" si="14"/>
        <v>31486</v>
      </c>
      <c r="J161" s="76" t="s">
        <v>181</v>
      </c>
      <c r="K161" s="76" t="s">
        <v>28</v>
      </c>
      <c r="L161" s="76" t="s">
        <v>138</v>
      </c>
      <c r="M161" s="76" t="s">
        <v>137</v>
      </c>
      <c r="N161" s="24" t="s">
        <v>257</v>
      </c>
      <c r="O161" s="78">
        <v>16</v>
      </c>
      <c r="Z161">
        <f t="shared" ca="1" si="13"/>
        <v>23</v>
      </c>
    </row>
    <row r="162" spans="2:26" x14ac:dyDescent="0.2">
      <c r="B162" s="71" t="s">
        <v>16</v>
      </c>
      <c r="C162" s="72" t="str">
        <f t="shared" si="10"/>
        <v>Kevin Karls</v>
      </c>
      <c r="D162" s="22" t="s">
        <v>167</v>
      </c>
      <c r="E162" s="4" t="str">
        <f t="shared" si="11"/>
        <v>Minicomponente - Sony Mhc-Ec99</v>
      </c>
      <c r="F162" s="60">
        <f t="shared" si="12"/>
        <v>799</v>
      </c>
      <c r="G162" s="5">
        <v>37847</v>
      </c>
      <c r="H162" s="74">
        <v>8</v>
      </c>
      <c r="I162" s="75">
        <f t="shared" si="14"/>
        <v>6392</v>
      </c>
      <c r="J162" s="76" t="s">
        <v>180</v>
      </c>
      <c r="K162" s="76" t="s">
        <v>39</v>
      </c>
      <c r="L162" s="76" t="s">
        <v>140</v>
      </c>
      <c r="M162" s="76" t="s">
        <v>137</v>
      </c>
      <c r="N162" s="24" t="s">
        <v>254</v>
      </c>
      <c r="O162" s="78">
        <v>24</v>
      </c>
      <c r="Z162">
        <f t="shared" ca="1" si="13"/>
        <v>27</v>
      </c>
    </row>
    <row r="163" spans="2:26" x14ac:dyDescent="0.2">
      <c r="B163" s="71" t="s">
        <v>17</v>
      </c>
      <c r="C163" s="72" t="str">
        <f t="shared" si="10"/>
        <v>Linda Greene</v>
      </c>
      <c r="D163" s="22" t="s">
        <v>8</v>
      </c>
      <c r="E163" s="4" t="str">
        <f t="shared" si="11"/>
        <v>Cámara De Video Panasonic Sdrsd-S50Pu-K</v>
      </c>
      <c r="F163" s="60">
        <f t="shared" si="12"/>
        <v>999</v>
      </c>
      <c r="G163" s="5">
        <v>37854</v>
      </c>
      <c r="H163" s="74">
        <v>13</v>
      </c>
      <c r="I163" s="75">
        <f t="shared" si="14"/>
        <v>12987</v>
      </c>
      <c r="J163" s="76" t="s">
        <v>174</v>
      </c>
      <c r="K163" s="76" t="s">
        <v>41</v>
      </c>
      <c r="L163" s="76" t="s">
        <v>138</v>
      </c>
      <c r="M163" s="76" t="s">
        <v>135</v>
      </c>
      <c r="N163" s="24" t="s">
        <v>251</v>
      </c>
      <c r="O163" s="78">
        <v>8</v>
      </c>
      <c r="Z163">
        <f t="shared" ca="1" si="13"/>
        <v>29</v>
      </c>
    </row>
    <row r="164" spans="2:26" x14ac:dyDescent="0.2">
      <c r="B164" s="71" t="s">
        <v>22</v>
      </c>
      <c r="C164" s="72" t="str">
        <f t="shared" si="10"/>
        <v>Miller's Grocery</v>
      </c>
      <c r="D164" s="22" t="s">
        <v>159</v>
      </c>
      <c r="E164" s="4" t="str">
        <f t="shared" si="11"/>
        <v>Equipo De Sonido 1200 W</v>
      </c>
      <c r="F164" s="60">
        <f t="shared" si="12"/>
        <v>2069</v>
      </c>
      <c r="G164" s="5">
        <v>37783</v>
      </c>
      <c r="H164" s="74">
        <v>18</v>
      </c>
      <c r="I164" s="75">
        <f t="shared" si="14"/>
        <v>37242</v>
      </c>
      <c r="J164" s="76" t="s">
        <v>195</v>
      </c>
      <c r="K164" s="76" t="s">
        <v>32</v>
      </c>
      <c r="L164" s="76" t="s">
        <v>141</v>
      </c>
      <c r="M164" s="76" t="s">
        <v>136</v>
      </c>
      <c r="N164" s="24" t="s">
        <v>237</v>
      </c>
      <c r="O164" s="78">
        <v>27</v>
      </c>
      <c r="Z164">
        <f t="shared" ca="1" si="13"/>
        <v>24</v>
      </c>
    </row>
    <row r="165" spans="2:26" x14ac:dyDescent="0.2">
      <c r="B165" s="71" t="s">
        <v>21</v>
      </c>
      <c r="C165" s="72" t="str">
        <f t="shared" si="10"/>
        <v>Lakeland Lanes</v>
      </c>
      <c r="D165" s="22" t="s">
        <v>153</v>
      </c>
      <c r="E165" s="4" t="str">
        <f t="shared" si="11"/>
        <v>Minicomponente - Sony Mhc-Ec99</v>
      </c>
      <c r="F165" s="60">
        <f t="shared" si="12"/>
        <v>799</v>
      </c>
      <c r="G165" s="5">
        <v>37931</v>
      </c>
      <c r="H165" s="74">
        <v>2</v>
      </c>
      <c r="I165" s="75">
        <f t="shared" si="14"/>
        <v>1598</v>
      </c>
      <c r="J165" s="76" t="s">
        <v>189</v>
      </c>
      <c r="K165" s="76" t="s">
        <v>38</v>
      </c>
      <c r="L165" s="76" t="s">
        <v>140</v>
      </c>
      <c r="M165" s="76" t="s">
        <v>135</v>
      </c>
      <c r="N165" s="24" t="s">
        <v>254</v>
      </c>
      <c r="O165" s="78">
        <v>38</v>
      </c>
      <c r="Z165">
        <f t="shared" ca="1" si="13"/>
        <v>41</v>
      </c>
    </row>
    <row r="166" spans="2:26" x14ac:dyDescent="0.2">
      <c r="B166" s="71" t="s">
        <v>13</v>
      </c>
      <c r="C166" s="72" t="str">
        <f t="shared" si="10"/>
        <v>Terry's Gifts</v>
      </c>
      <c r="D166" s="22" t="s">
        <v>145</v>
      </c>
      <c r="E166" s="4" t="str">
        <f t="shared" si="11"/>
        <v>Horno Microonda "Rex"</v>
      </c>
      <c r="F166" s="60">
        <f t="shared" si="12"/>
        <v>485</v>
      </c>
      <c r="G166" s="5">
        <v>37792</v>
      </c>
      <c r="H166" s="74">
        <v>11</v>
      </c>
      <c r="I166" s="75">
        <f t="shared" si="14"/>
        <v>5335</v>
      </c>
      <c r="J166" s="76" t="s">
        <v>182</v>
      </c>
      <c r="K166" s="76" t="s">
        <v>37</v>
      </c>
      <c r="L166" s="76" t="s">
        <v>139</v>
      </c>
      <c r="M166" s="76" t="s">
        <v>135</v>
      </c>
      <c r="N166" s="24" t="s">
        <v>239</v>
      </c>
      <c r="O166" s="78">
        <v>30</v>
      </c>
      <c r="Z166">
        <f t="shared" ca="1" si="13"/>
        <v>35</v>
      </c>
    </row>
    <row r="167" spans="2:26" x14ac:dyDescent="0.2">
      <c r="B167" s="71" t="s">
        <v>22</v>
      </c>
      <c r="C167" s="72" t="str">
        <f t="shared" si="10"/>
        <v>National Endowment of the Arts</v>
      </c>
      <c r="D167" s="22" t="s">
        <v>162</v>
      </c>
      <c r="E167" s="4" t="str">
        <f t="shared" si="11"/>
        <v>Equipo De Sonido 800 W Con Woffer 3X</v>
      </c>
      <c r="F167" s="60">
        <f t="shared" si="12"/>
        <v>3810</v>
      </c>
      <c r="G167" s="5">
        <v>37786</v>
      </c>
      <c r="H167" s="74">
        <v>13</v>
      </c>
      <c r="I167" s="75">
        <f t="shared" si="14"/>
        <v>49530</v>
      </c>
      <c r="J167" s="76" t="s">
        <v>204</v>
      </c>
      <c r="K167" s="76" t="s">
        <v>35</v>
      </c>
      <c r="L167" s="76" t="s">
        <v>143</v>
      </c>
      <c r="M167" s="76" t="s">
        <v>137</v>
      </c>
      <c r="N167" s="24" t="s">
        <v>249</v>
      </c>
      <c r="O167" s="78">
        <v>19</v>
      </c>
      <c r="Z167">
        <f t="shared" ca="1" si="13"/>
        <v>31</v>
      </c>
    </row>
    <row r="168" spans="2:26" x14ac:dyDescent="0.2">
      <c r="B168" s="71" t="s">
        <v>19</v>
      </c>
      <c r="C168" s="72" t="str">
        <f t="shared" si="10"/>
        <v>Westside Mall</v>
      </c>
      <c r="D168" s="22" t="s">
        <v>146</v>
      </c>
      <c r="E168" s="4" t="str">
        <f t="shared" si="11"/>
        <v xml:space="preserve">Licuadora Imaco - Bl-888 V.Plastico </v>
      </c>
      <c r="F168" s="60">
        <f t="shared" si="12"/>
        <v>84.54</v>
      </c>
      <c r="G168" s="5">
        <v>37904</v>
      </c>
      <c r="H168" s="74">
        <v>13</v>
      </c>
      <c r="I168" s="75">
        <f t="shared" si="14"/>
        <v>1099.02</v>
      </c>
      <c r="J168" s="76" t="s">
        <v>206</v>
      </c>
      <c r="K168" s="76" t="s">
        <v>32</v>
      </c>
      <c r="L168" s="76" t="s">
        <v>140</v>
      </c>
      <c r="M168" s="76" t="s">
        <v>136</v>
      </c>
      <c r="N168" s="24" t="s">
        <v>241</v>
      </c>
      <c r="O168" s="78">
        <v>15</v>
      </c>
      <c r="Z168">
        <f t="shared" ca="1" si="13"/>
        <v>41</v>
      </c>
    </row>
    <row r="169" spans="2:26" x14ac:dyDescent="0.2">
      <c r="B169" s="71" t="s">
        <v>16</v>
      </c>
      <c r="C169" s="72" t="str">
        <f t="shared" si="10"/>
        <v>Whole Foods Bakery</v>
      </c>
      <c r="D169" s="22" t="s">
        <v>158</v>
      </c>
      <c r="E169" s="4" t="str">
        <f t="shared" si="11"/>
        <v>Refrigeradora - Frigidaire Frs-6Hr35 Kw</v>
      </c>
      <c r="F169" s="60">
        <f t="shared" si="12"/>
        <v>3999</v>
      </c>
      <c r="G169" s="5">
        <v>37783</v>
      </c>
      <c r="H169" s="74">
        <v>9</v>
      </c>
      <c r="I169" s="75">
        <f t="shared" si="14"/>
        <v>35991</v>
      </c>
      <c r="J169" s="76" t="s">
        <v>173</v>
      </c>
      <c r="K169" s="76" t="s">
        <v>32</v>
      </c>
      <c r="L169" s="76" t="s">
        <v>141</v>
      </c>
      <c r="M169" s="76" t="s">
        <v>137</v>
      </c>
      <c r="N169" s="24" t="s">
        <v>242</v>
      </c>
      <c r="O169" s="78">
        <v>4</v>
      </c>
      <c r="Z169">
        <f t="shared" ca="1" si="13"/>
        <v>3</v>
      </c>
    </row>
    <row r="170" spans="2:26" x14ac:dyDescent="0.2">
      <c r="B170" s="71" t="s">
        <v>21</v>
      </c>
      <c r="C170" s="72" t="str">
        <f t="shared" si="10"/>
        <v>Lakeland Gifts</v>
      </c>
      <c r="D170" s="22" t="s">
        <v>9</v>
      </c>
      <c r="E170" s="4" t="str">
        <f t="shared" si="11"/>
        <v>Combo Autoradio + Parlantes - Sony</v>
      </c>
      <c r="F170" s="60">
        <f t="shared" si="12"/>
        <v>400</v>
      </c>
      <c r="G170" s="5">
        <v>37882</v>
      </c>
      <c r="H170" s="74">
        <v>10</v>
      </c>
      <c r="I170" s="75">
        <f t="shared" si="14"/>
        <v>4000</v>
      </c>
      <c r="J170" s="76" t="s">
        <v>186</v>
      </c>
      <c r="K170" s="76" t="s">
        <v>38</v>
      </c>
      <c r="L170" s="76" t="s">
        <v>143</v>
      </c>
      <c r="M170" s="76" t="s">
        <v>135</v>
      </c>
      <c r="N170" s="24" t="s">
        <v>256</v>
      </c>
      <c r="O170" s="78">
        <v>40</v>
      </c>
      <c r="Z170">
        <f t="shared" ca="1" si="13"/>
        <v>4</v>
      </c>
    </row>
    <row r="171" spans="2:26" x14ac:dyDescent="0.2">
      <c r="B171" s="71" t="s">
        <v>14</v>
      </c>
      <c r="C171" s="72" t="str">
        <f t="shared" si="10"/>
        <v>Music Store</v>
      </c>
      <c r="D171" s="22" t="s">
        <v>166</v>
      </c>
      <c r="E171" s="4" t="str">
        <f t="shared" si="11"/>
        <v>Cámara Digital Panasonic Dmcsd-Fh1 S</v>
      </c>
      <c r="F171" s="60">
        <f t="shared" si="12"/>
        <v>799</v>
      </c>
      <c r="G171" s="5">
        <v>37848</v>
      </c>
      <c r="H171" s="74">
        <v>14</v>
      </c>
      <c r="I171" s="75">
        <f t="shared" si="14"/>
        <v>11186</v>
      </c>
      <c r="J171" s="76" t="s">
        <v>175</v>
      </c>
      <c r="K171" s="76" t="s">
        <v>32</v>
      </c>
      <c r="L171" s="76" t="s">
        <v>140</v>
      </c>
      <c r="M171" s="76" t="s">
        <v>135</v>
      </c>
      <c r="N171" s="24" t="s">
        <v>252</v>
      </c>
      <c r="O171" s="78">
        <v>34</v>
      </c>
      <c r="Z171">
        <f t="shared" ca="1" si="13"/>
        <v>39</v>
      </c>
    </row>
    <row r="172" spans="2:26" x14ac:dyDescent="0.2">
      <c r="B172" s="71" t="s">
        <v>18</v>
      </c>
      <c r="C172" s="72" t="str">
        <f t="shared" si="10"/>
        <v>Sidney Deans Family</v>
      </c>
      <c r="D172" s="22" t="s">
        <v>153</v>
      </c>
      <c r="E172" s="4" t="str">
        <f t="shared" si="11"/>
        <v>Tv Plasma - Panasonic Tc-P42C2L</v>
      </c>
      <c r="F172" s="60">
        <f t="shared" si="12"/>
        <v>2199</v>
      </c>
      <c r="G172" s="5">
        <v>37853</v>
      </c>
      <c r="H172" s="74">
        <v>6</v>
      </c>
      <c r="I172" s="75">
        <f t="shared" si="14"/>
        <v>13194</v>
      </c>
      <c r="J172" s="76" t="s">
        <v>180</v>
      </c>
      <c r="K172" s="76" t="s">
        <v>34</v>
      </c>
      <c r="L172" s="76" t="s">
        <v>143</v>
      </c>
      <c r="M172" s="76" t="s">
        <v>135</v>
      </c>
      <c r="N172" s="24" t="s">
        <v>246</v>
      </c>
      <c r="O172" s="78">
        <v>13</v>
      </c>
      <c r="Z172">
        <f t="shared" ca="1" si="13"/>
        <v>11</v>
      </c>
    </row>
    <row r="173" spans="2:26" x14ac:dyDescent="0.2">
      <c r="B173" s="71" t="s">
        <v>22</v>
      </c>
      <c r="C173" s="72" t="str">
        <f t="shared" si="10"/>
        <v>Lakeland Arts Board</v>
      </c>
      <c r="D173" s="22" t="s">
        <v>146</v>
      </c>
      <c r="E173" s="4" t="str">
        <f t="shared" si="11"/>
        <v>Tv Plasma - Panasonic Tc-P42C2L</v>
      </c>
      <c r="F173" s="60">
        <f t="shared" si="12"/>
        <v>2199</v>
      </c>
      <c r="G173" s="5">
        <v>37938</v>
      </c>
      <c r="H173" s="74">
        <v>6</v>
      </c>
      <c r="I173" s="75">
        <f t="shared" si="14"/>
        <v>13194</v>
      </c>
      <c r="J173" s="76" t="s">
        <v>202</v>
      </c>
      <c r="K173" s="76" t="s">
        <v>34</v>
      </c>
      <c r="L173" s="76" t="s">
        <v>139</v>
      </c>
      <c r="M173" s="76" t="s">
        <v>136</v>
      </c>
      <c r="N173" s="24" t="s">
        <v>246</v>
      </c>
      <c r="O173" s="78">
        <v>5</v>
      </c>
      <c r="Z173">
        <f t="shared" ca="1" si="13"/>
        <v>13</v>
      </c>
    </row>
    <row r="174" spans="2:26" x14ac:dyDescent="0.2">
      <c r="B174" s="71" t="s">
        <v>21</v>
      </c>
      <c r="C174" s="72" t="str">
        <f t="shared" si="10"/>
        <v>David Wells</v>
      </c>
      <c r="D174" s="22" t="s">
        <v>150</v>
      </c>
      <c r="E174" s="4" t="str">
        <f t="shared" si="11"/>
        <v>Tv Lcd - Sony Bravia Klv-40Bx400</v>
      </c>
      <c r="F174" s="60">
        <f t="shared" si="12"/>
        <v>3399</v>
      </c>
      <c r="G174" s="5">
        <v>37909</v>
      </c>
      <c r="H174" s="74">
        <v>16</v>
      </c>
      <c r="I174" s="75">
        <f t="shared" si="14"/>
        <v>54384</v>
      </c>
      <c r="J174" s="76" t="s">
        <v>179</v>
      </c>
      <c r="K174" s="76" t="s">
        <v>35</v>
      </c>
      <c r="L174" s="76" t="s">
        <v>141</v>
      </c>
      <c r="M174" s="76" t="s">
        <v>137</v>
      </c>
      <c r="N174" s="24" t="s">
        <v>243</v>
      </c>
      <c r="O174" s="78">
        <v>1</v>
      </c>
      <c r="Z174">
        <f t="shared" ca="1" si="13"/>
        <v>29</v>
      </c>
    </row>
    <row r="175" spans="2:26" x14ac:dyDescent="0.2">
      <c r="B175" s="71" t="s">
        <v>15</v>
      </c>
      <c r="C175" s="72" t="str">
        <f t="shared" si="10"/>
        <v>Nebraskan Arts Foundation</v>
      </c>
      <c r="D175" s="22" t="s">
        <v>156</v>
      </c>
      <c r="E175" s="4" t="str">
        <f t="shared" si="11"/>
        <v>Tv Plasma - Panasonic Tc-P42C2L</v>
      </c>
      <c r="F175" s="60">
        <f t="shared" si="12"/>
        <v>2199</v>
      </c>
      <c r="G175" s="5">
        <v>37911</v>
      </c>
      <c r="H175" s="74">
        <v>4</v>
      </c>
      <c r="I175" s="75">
        <f t="shared" si="14"/>
        <v>8796</v>
      </c>
      <c r="J175" s="76" t="s">
        <v>194</v>
      </c>
      <c r="K175" s="76" t="s">
        <v>38</v>
      </c>
      <c r="L175" s="76" t="s">
        <v>139</v>
      </c>
      <c r="M175" s="76" t="s">
        <v>137</v>
      </c>
      <c r="N175" s="24" t="s">
        <v>246</v>
      </c>
      <c r="O175" s="78">
        <v>42</v>
      </c>
      <c r="Z175">
        <f t="shared" ca="1" si="13"/>
        <v>11</v>
      </c>
    </row>
    <row r="176" spans="2:26" x14ac:dyDescent="0.2">
      <c r="B176" s="71" t="s">
        <v>15</v>
      </c>
      <c r="C176" s="72" t="str">
        <f t="shared" si="10"/>
        <v>Cindy Alvarez</v>
      </c>
      <c r="D176" s="22" t="s">
        <v>166</v>
      </c>
      <c r="E176" s="4" t="str">
        <f t="shared" si="11"/>
        <v>Cocina A Gas — Titanium Tx1G-0Pe</v>
      </c>
      <c r="F176" s="60">
        <f t="shared" si="12"/>
        <v>849</v>
      </c>
      <c r="G176" s="5">
        <v>37879</v>
      </c>
      <c r="H176" s="74">
        <v>15</v>
      </c>
      <c r="I176" s="75">
        <f t="shared" si="14"/>
        <v>12735</v>
      </c>
      <c r="J176" s="76" t="s">
        <v>193</v>
      </c>
      <c r="K176" s="76" t="s">
        <v>34</v>
      </c>
      <c r="L176" s="76" t="s">
        <v>140</v>
      </c>
      <c r="M176" s="76" t="s">
        <v>135</v>
      </c>
      <c r="N176" s="24" t="s">
        <v>238</v>
      </c>
      <c r="O176" s="78">
        <v>28</v>
      </c>
      <c r="Z176">
        <f t="shared" ca="1" si="13"/>
        <v>27</v>
      </c>
    </row>
    <row r="177" spans="2:26" x14ac:dyDescent="0.2">
      <c r="B177" s="71" t="s">
        <v>13</v>
      </c>
      <c r="C177" s="72" t="str">
        <f t="shared" si="10"/>
        <v>Andy Ramirez</v>
      </c>
      <c r="D177" s="22" t="s">
        <v>9</v>
      </c>
      <c r="E177" s="4" t="str">
        <f t="shared" si="11"/>
        <v>Combo Autoradio + Parlantes - Sony</v>
      </c>
      <c r="F177" s="60">
        <f t="shared" si="12"/>
        <v>400</v>
      </c>
      <c r="G177" s="5">
        <v>37824</v>
      </c>
      <c r="H177" s="74">
        <v>13</v>
      </c>
      <c r="I177" s="75">
        <f t="shared" si="14"/>
        <v>5200</v>
      </c>
      <c r="J177" s="76" t="s">
        <v>174</v>
      </c>
      <c r="K177" s="76" t="s">
        <v>29</v>
      </c>
      <c r="L177" s="76" t="s">
        <v>143</v>
      </c>
      <c r="M177" s="76" t="s">
        <v>135</v>
      </c>
      <c r="N177" s="24" t="s">
        <v>256</v>
      </c>
      <c r="O177" s="78">
        <v>23</v>
      </c>
      <c r="Z177">
        <f t="shared" ca="1" si="13"/>
        <v>3</v>
      </c>
    </row>
    <row r="178" spans="2:26" x14ac:dyDescent="0.2">
      <c r="B178" s="71" t="s">
        <v>14</v>
      </c>
      <c r="C178" s="72" t="str">
        <f t="shared" si="10"/>
        <v>Lakeland Arts Board</v>
      </c>
      <c r="D178" s="22" t="s">
        <v>159</v>
      </c>
      <c r="E178" s="4" t="str">
        <f t="shared" si="11"/>
        <v>Equipo De Sonido 1200 W</v>
      </c>
      <c r="F178" s="60">
        <f t="shared" si="12"/>
        <v>2069</v>
      </c>
      <c r="G178" s="5">
        <v>37848</v>
      </c>
      <c r="H178" s="74">
        <v>2</v>
      </c>
      <c r="I178" s="75">
        <f t="shared" si="14"/>
        <v>4138</v>
      </c>
      <c r="J178" s="76" t="s">
        <v>179</v>
      </c>
      <c r="K178" s="76" t="s">
        <v>39</v>
      </c>
      <c r="L178" s="76" t="s">
        <v>140</v>
      </c>
      <c r="M178" s="76" t="s">
        <v>137</v>
      </c>
      <c r="N178" s="24" t="s">
        <v>237</v>
      </c>
      <c r="O178" s="78">
        <v>5</v>
      </c>
      <c r="Z178">
        <f t="shared" ca="1" si="13"/>
        <v>16</v>
      </c>
    </row>
    <row r="179" spans="2:26" x14ac:dyDescent="0.2">
      <c r="B179" s="71" t="s">
        <v>19</v>
      </c>
      <c r="C179" s="72" t="str">
        <f t="shared" si="10"/>
        <v>Terry's Gifts</v>
      </c>
      <c r="D179" s="22" t="s">
        <v>169</v>
      </c>
      <c r="E179" s="4" t="str">
        <f t="shared" si="11"/>
        <v>Cocina A Gas — Emp804Cx0</v>
      </c>
      <c r="F179" s="60">
        <f t="shared" si="12"/>
        <v>1699</v>
      </c>
      <c r="G179" s="5">
        <v>37788</v>
      </c>
      <c r="H179" s="74">
        <v>3</v>
      </c>
      <c r="I179" s="75">
        <f t="shared" si="14"/>
        <v>5097</v>
      </c>
      <c r="J179" s="76" t="s">
        <v>176</v>
      </c>
      <c r="K179" s="76" t="s">
        <v>33</v>
      </c>
      <c r="L179" s="76" t="s">
        <v>144</v>
      </c>
      <c r="M179" s="76" t="s">
        <v>135</v>
      </c>
      <c r="N179" s="24" t="s">
        <v>259</v>
      </c>
      <c r="O179" s="78">
        <v>30</v>
      </c>
      <c r="Z179">
        <f t="shared" ca="1" si="13"/>
        <v>32</v>
      </c>
    </row>
    <row r="180" spans="2:26" x14ac:dyDescent="0.2">
      <c r="B180" s="71" t="s">
        <v>21</v>
      </c>
      <c r="C180" s="72" t="str">
        <f t="shared" si="10"/>
        <v>Linda Snell</v>
      </c>
      <c r="D180" s="22" t="s">
        <v>147</v>
      </c>
      <c r="E180" s="4" t="str">
        <f t="shared" si="11"/>
        <v>Cámara Digital Panasonic Dmcsd-Fh1 S</v>
      </c>
      <c r="F180" s="60">
        <f t="shared" si="12"/>
        <v>799</v>
      </c>
      <c r="G180" s="5">
        <v>37804</v>
      </c>
      <c r="H180" s="74">
        <v>13</v>
      </c>
      <c r="I180" s="75">
        <f t="shared" si="14"/>
        <v>10387</v>
      </c>
      <c r="J180" s="76" t="s">
        <v>193</v>
      </c>
      <c r="K180" s="76" t="s">
        <v>29</v>
      </c>
      <c r="L180" s="76" t="s">
        <v>143</v>
      </c>
      <c r="M180" s="76" t="s">
        <v>136</v>
      </c>
      <c r="N180" s="24" t="s">
        <v>252</v>
      </c>
      <c r="O180" s="78">
        <v>22</v>
      </c>
      <c r="Z180">
        <f t="shared" ca="1" si="13"/>
        <v>12</v>
      </c>
    </row>
    <row r="181" spans="2:26" x14ac:dyDescent="0.2">
      <c r="B181" s="71" t="s">
        <v>18</v>
      </c>
      <c r="C181" s="72" t="str">
        <f t="shared" si="10"/>
        <v>Nebraska Board of Arts</v>
      </c>
      <c r="D181" s="22" t="s">
        <v>147</v>
      </c>
      <c r="E181" s="4" t="str">
        <f t="shared" si="11"/>
        <v>Tv Lcd - Panasonic Tc-L32C22L</v>
      </c>
      <c r="F181" s="60">
        <f t="shared" si="12"/>
        <v>1599</v>
      </c>
      <c r="G181" s="5">
        <v>37876</v>
      </c>
      <c r="H181" s="74">
        <v>15</v>
      </c>
      <c r="I181" s="75">
        <f t="shared" si="14"/>
        <v>23985</v>
      </c>
      <c r="J181" s="76" t="s">
        <v>187</v>
      </c>
      <c r="K181" s="76" t="s">
        <v>31</v>
      </c>
      <c r="L181" s="76" t="s">
        <v>141</v>
      </c>
      <c r="M181" s="76" t="s">
        <v>135</v>
      </c>
      <c r="N181" s="24" t="s">
        <v>244</v>
      </c>
      <c r="O181" s="78">
        <v>6</v>
      </c>
      <c r="Z181">
        <f t="shared" ca="1" si="13"/>
        <v>10</v>
      </c>
    </row>
    <row r="182" spans="2:26" x14ac:dyDescent="0.2">
      <c r="B182" s="71" t="s">
        <v>20</v>
      </c>
      <c r="C182" s="72" t="str">
        <f t="shared" si="10"/>
        <v>Toy World</v>
      </c>
      <c r="D182" s="22" t="s">
        <v>169</v>
      </c>
      <c r="E182" s="4" t="str">
        <f t="shared" si="11"/>
        <v xml:space="preserve">Licuadora Imaco - Bl-888 V.Plastico </v>
      </c>
      <c r="F182" s="60">
        <f t="shared" si="12"/>
        <v>84.54</v>
      </c>
      <c r="G182" s="5">
        <v>37896</v>
      </c>
      <c r="H182" s="74">
        <v>2</v>
      </c>
      <c r="I182" s="75">
        <f t="shared" si="14"/>
        <v>169.08</v>
      </c>
      <c r="J182" s="76" t="s">
        <v>174</v>
      </c>
      <c r="K182" s="76" t="s">
        <v>36</v>
      </c>
      <c r="L182" s="76" t="s">
        <v>140</v>
      </c>
      <c r="M182" s="76" t="s">
        <v>136</v>
      </c>
      <c r="N182" s="24" t="s">
        <v>241</v>
      </c>
      <c r="O182" s="78">
        <v>9</v>
      </c>
      <c r="Z182">
        <f t="shared" ca="1" si="13"/>
        <v>19</v>
      </c>
    </row>
    <row r="183" spans="2:26" x14ac:dyDescent="0.2">
      <c r="B183" s="71" t="s">
        <v>14</v>
      </c>
      <c r="C183" s="72" t="str">
        <f t="shared" si="10"/>
        <v>Lakeland Lanes</v>
      </c>
      <c r="D183" s="22" t="s">
        <v>134</v>
      </c>
      <c r="E183" s="4" t="str">
        <f t="shared" si="11"/>
        <v>Cámara Digital Panasonic Dmcsd-Fh1 S</v>
      </c>
      <c r="F183" s="60">
        <f t="shared" si="12"/>
        <v>799</v>
      </c>
      <c r="G183" s="5">
        <v>37868</v>
      </c>
      <c r="H183" s="74">
        <v>10</v>
      </c>
      <c r="I183" s="75">
        <f t="shared" si="14"/>
        <v>7990</v>
      </c>
      <c r="J183" s="76" t="s">
        <v>202</v>
      </c>
      <c r="K183" s="76" t="s">
        <v>35</v>
      </c>
      <c r="L183" s="76" t="s">
        <v>140</v>
      </c>
      <c r="M183" s="76" t="s">
        <v>137</v>
      </c>
      <c r="N183" s="24" t="s">
        <v>252</v>
      </c>
      <c r="O183" s="78">
        <v>38</v>
      </c>
      <c r="Z183">
        <f t="shared" ca="1" si="13"/>
        <v>38</v>
      </c>
    </row>
    <row r="184" spans="2:26" x14ac:dyDescent="0.2">
      <c r="B184" s="71" t="s">
        <v>21</v>
      </c>
      <c r="C184" s="72" t="str">
        <f t="shared" si="10"/>
        <v>Kevin Karls</v>
      </c>
      <c r="D184" s="22" t="s">
        <v>145</v>
      </c>
      <c r="E184" s="4" t="str">
        <f t="shared" si="11"/>
        <v>Tv Lcd - Panasonic Tc-L32C22L</v>
      </c>
      <c r="F184" s="60">
        <f t="shared" si="12"/>
        <v>1599</v>
      </c>
      <c r="G184" s="5">
        <v>37782</v>
      </c>
      <c r="H184" s="74">
        <v>19</v>
      </c>
      <c r="I184" s="75">
        <f t="shared" si="14"/>
        <v>30381</v>
      </c>
      <c r="J184" s="76" t="s">
        <v>173</v>
      </c>
      <c r="K184" s="76" t="s">
        <v>31</v>
      </c>
      <c r="L184" s="76" t="s">
        <v>141</v>
      </c>
      <c r="M184" s="76" t="s">
        <v>135</v>
      </c>
      <c r="N184" s="24" t="s">
        <v>244</v>
      </c>
      <c r="O184" s="78">
        <v>24</v>
      </c>
      <c r="Z184">
        <f t="shared" ca="1" si="13"/>
        <v>19</v>
      </c>
    </row>
    <row r="185" spans="2:26" x14ac:dyDescent="0.2">
      <c r="B185" s="71" t="s">
        <v>19</v>
      </c>
      <c r="C185" s="72" t="str">
        <f t="shared" si="10"/>
        <v>Chad Hawkes Family</v>
      </c>
      <c r="D185" s="22" t="s">
        <v>165</v>
      </c>
      <c r="E185" s="4" t="str">
        <f t="shared" si="11"/>
        <v>Cocina A Gas — Emp804Cx0</v>
      </c>
      <c r="F185" s="60">
        <f t="shared" si="12"/>
        <v>1699</v>
      </c>
      <c r="G185" s="5">
        <v>37897</v>
      </c>
      <c r="H185" s="74">
        <v>19</v>
      </c>
      <c r="I185" s="75">
        <f t="shared" si="14"/>
        <v>32281</v>
      </c>
      <c r="J185" s="76" t="s">
        <v>188</v>
      </c>
      <c r="K185" s="76" t="s">
        <v>28</v>
      </c>
      <c r="L185" s="76" t="s">
        <v>139</v>
      </c>
      <c r="M185" s="76" t="s">
        <v>137</v>
      </c>
      <c r="N185" s="24" t="s">
        <v>259</v>
      </c>
      <c r="O185" s="78">
        <v>11</v>
      </c>
      <c r="Z185">
        <f t="shared" ca="1" si="13"/>
        <v>32</v>
      </c>
    </row>
    <row r="186" spans="2:26" x14ac:dyDescent="0.2">
      <c r="B186" s="71" t="s">
        <v>14</v>
      </c>
      <c r="C186" s="72" t="str">
        <f t="shared" si="10"/>
        <v>Andy Ramirez</v>
      </c>
      <c r="D186" s="22" t="s">
        <v>164</v>
      </c>
      <c r="E186" s="4" t="str">
        <f t="shared" si="11"/>
        <v>Cocina A Gas — Emp804Cx0</v>
      </c>
      <c r="F186" s="60">
        <f t="shared" si="12"/>
        <v>1699</v>
      </c>
      <c r="G186" s="5">
        <v>37795</v>
      </c>
      <c r="H186" s="74">
        <v>16</v>
      </c>
      <c r="I186" s="75">
        <f t="shared" si="14"/>
        <v>27184</v>
      </c>
      <c r="J186" s="76" t="s">
        <v>197</v>
      </c>
      <c r="K186" s="76" t="s">
        <v>27</v>
      </c>
      <c r="L186" s="76" t="s">
        <v>142</v>
      </c>
      <c r="M186" s="76" t="s">
        <v>137</v>
      </c>
      <c r="N186" s="24" t="s">
        <v>259</v>
      </c>
      <c r="O186" s="78">
        <v>23</v>
      </c>
      <c r="Z186">
        <f t="shared" ca="1" si="13"/>
        <v>21</v>
      </c>
    </row>
    <row r="187" spans="2:26" x14ac:dyDescent="0.2">
      <c r="B187" s="71" t="s">
        <v>21</v>
      </c>
      <c r="C187" s="72" t="str">
        <f t="shared" si="10"/>
        <v>Phipps Auto</v>
      </c>
      <c r="D187" s="22" t="s">
        <v>167</v>
      </c>
      <c r="E187" s="4" t="str">
        <f t="shared" si="11"/>
        <v>Tv Lcd Panasonic Tc-L37C22L</v>
      </c>
      <c r="F187" s="60">
        <f t="shared" si="12"/>
        <v>2999</v>
      </c>
      <c r="G187" s="5">
        <v>37833</v>
      </c>
      <c r="H187" s="74">
        <v>4</v>
      </c>
      <c r="I187" s="75">
        <f t="shared" si="14"/>
        <v>11996</v>
      </c>
      <c r="J187" s="76" t="s">
        <v>194</v>
      </c>
      <c r="K187" s="76" t="s">
        <v>35</v>
      </c>
      <c r="L187" s="76" t="s">
        <v>139</v>
      </c>
      <c r="M187" s="76" t="s">
        <v>137</v>
      </c>
      <c r="N187" s="24" t="s">
        <v>245</v>
      </c>
      <c r="O187" s="78">
        <v>25</v>
      </c>
      <c r="Z187">
        <f t="shared" ca="1" si="13"/>
        <v>5</v>
      </c>
    </row>
    <row r="188" spans="2:26" x14ac:dyDescent="0.2">
      <c r="B188" s="71" t="s">
        <v>17</v>
      </c>
      <c r="C188" s="72" t="str">
        <f t="shared" si="10"/>
        <v>Kyle Keel</v>
      </c>
      <c r="D188" s="22" t="s">
        <v>156</v>
      </c>
      <c r="E188" s="4" t="str">
        <f t="shared" si="11"/>
        <v>Cámara De Video Panasonic Sdrsd-S50Pu-K</v>
      </c>
      <c r="F188" s="60">
        <f t="shared" si="12"/>
        <v>999</v>
      </c>
      <c r="G188" s="5">
        <v>37945</v>
      </c>
      <c r="H188" s="74">
        <v>6</v>
      </c>
      <c r="I188" s="75">
        <f t="shared" si="14"/>
        <v>5994</v>
      </c>
      <c r="J188" s="76" t="s">
        <v>200</v>
      </c>
      <c r="K188" s="76" t="s">
        <v>38</v>
      </c>
      <c r="L188" s="76" t="s">
        <v>140</v>
      </c>
      <c r="M188" s="76" t="s">
        <v>135</v>
      </c>
      <c r="N188" s="24" t="s">
        <v>251</v>
      </c>
      <c r="O188" s="78">
        <v>43</v>
      </c>
      <c r="Z188">
        <f t="shared" ca="1" si="13"/>
        <v>22</v>
      </c>
    </row>
    <row r="189" spans="2:26" x14ac:dyDescent="0.2">
      <c r="B189" s="71" t="s">
        <v>13</v>
      </c>
      <c r="C189" s="72" t="str">
        <f t="shared" si="10"/>
        <v>Lakeland Gifts</v>
      </c>
      <c r="D189" s="22" t="s">
        <v>166</v>
      </c>
      <c r="E189" s="4" t="str">
        <f t="shared" si="11"/>
        <v>Dvd Boddometer</v>
      </c>
      <c r="F189" s="60">
        <f t="shared" si="12"/>
        <v>1958</v>
      </c>
      <c r="G189" s="5">
        <v>37886</v>
      </c>
      <c r="H189" s="74">
        <v>12</v>
      </c>
      <c r="I189" s="75">
        <f t="shared" si="14"/>
        <v>23496</v>
      </c>
      <c r="J189" s="76" t="s">
        <v>179</v>
      </c>
      <c r="K189" s="76" t="s">
        <v>31</v>
      </c>
      <c r="L189" s="76" t="s">
        <v>140</v>
      </c>
      <c r="M189" s="76" t="s">
        <v>135</v>
      </c>
      <c r="N189" s="24" t="s">
        <v>235</v>
      </c>
      <c r="O189" s="78">
        <v>40</v>
      </c>
      <c r="Z189">
        <f t="shared" ca="1" si="13"/>
        <v>41</v>
      </c>
    </row>
    <row r="190" spans="2:26" x14ac:dyDescent="0.2">
      <c r="B190" s="71" t="s">
        <v>15</v>
      </c>
      <c r="C190" s="72" t="str">
        <f t="shared" si="10"/>
        <v>Gallery 510</v>
      </c>
      <c r="D190" s="22" t="s">
        <v>145</v>
      </c>
      <c r="E190" s="4" t="str">
        <f t="shared" si="11"/>
        <v>Equipo De Sonido 800 W Con Woffer 3X</v>
      </c>
      <c r="F190" s="60">
        <f t="shared" si="12"/>
        <v>3810</v>
      </c>
      <c r="G190" s="5">
        <v>37822</v>
      </c>
      <c r="H190" s="74">
        <v>7</v>
      </c>
      <c r="I190" s="75">
        <f t="shared" si="14"/>
        <v>26670</v>
      </c>
      <c r="J190" s="76" t="s">
        <v>178</v>
      </c>
      <c r="K190" s="76" t="s">
        <v>41</v>
      </c>
      <c r="L190" s="76" t="s">
        <v>139</v>
      </c>
      <c r="M190" s="76" t="s">
        <v>137</v>
      </c>
      <c r="N190" s="24" t="s">
        <v>249</v>
      </c>
      <c r="O190" s="78">
        <v>26</v>
      </c>
      <c r="Z190">
        <f t="shared" ca="1" si="13"/>
        <v>18</v>
      </c>
    </row>
    <row r="191" spans="2:26" x14ac:dyDescent="0.2">
      <c r="B191" s="71" t="s">
        <v>18</v>
      </c>
      <c r="C191" s="72" t="str">
        <f t="shared" si="10"/>
        <v>Nancy Yi</v>
      </c>
      <c r="D191" s="22" t="s">
        <v>8</v>
      </c>
      <c r="E191" s="4" t="str">
        <f t="shared" si="11"/>
        <v>Horno Microonda "Rex"</v>
      </c>
      <c r="F191" s="60">
        <f t="shared" si="12"/>
        <v>485</v>
      </c>
      <c r="G191" s="5">
        <v>37798</v>
      </c>
      <c r="H191" s="74">
        <v>8</v>
      </c>
      <c r="I191" s="75">
        <f t="shared" si="14"/>
        <v>3880</v>
      </c>
      <c r="J191" s="76" t="s">
        <v>127</v>
      </c>
      <c r="K191" s="76" t="s">
        <v>36</v>
      </c>
      <c r="L191" s="76" t="s">
        <v>139</v>
      </c>
      <c r="M191" s="76" t="s">
        <v>136</v>
      </c>
      <c r="N191" s="24" t="s">
        <v>239</v>
      </c>
      <c r="O191" s="78">
        <v>39</v>
      </c>
      <c r="Z191">
        <f t="shared" ca="1" si="13"/>
        <v>12</v>
      </c>
    </row>
    <row r="192" spans="2:26" x14ac:dyDescent="0.2">
      <c r="B192" s="71" t="s">
        <v>16</v>
      </c>
      <c r="C192" s="72" t="str">
        <f t="shared" si="10"/>
        <v>Kyle Keel</v>
      </c>
      <c r="D192" s="22" t="s">
        <v>9</v>
      </c>
      <c r="E192" s="4" t="str">
        <f t="shared" si="11"/>
        <v>Combo Autoradio + Parlantes - Sony</v>
      </c>
      <c r="F192" s="60">
        <f t="shared" si="12"/>
        <v>400</v>
      </c>
      <c r="G192" s="5">
        <v>37917</v>
      </c>
      <c r="H192" s="74">
        <v>5</v>
      </c>
      <c r="I192" s="75">
        <f t="shared" si="14"/>
        <v>2000</v>
      </c>
      <c r="J192" s="76" t="s">
        <v>177</v>
      </c>
      <c r="K192" s="76" t="s">
        <v>30</v>
      </c>
      <c r="L192" s="76" t="s">
        <v>140</v>
      </c>
      <c r="M192" s="76" t="s">
        <v>137</v>
      </c>
      <c r="N192" s="24" t="s">
        <v>256</v>
      </c>
      <c r="O192" s="78">
        <v>43</v>
      </c>
      <c r="Z192">
        <f t="shared" ca="1" si="13"/>
        <v>37</v>
      </c>
    </row>
    <row r="193" spans="2:26" x14ac:dyDescent="0.2">
      <c r="B193" s="71" t="s">
        <v>18</v>
      </c>
      <c r="C193" s="72" t="str">
        <f t="shared" si="10"/>
        <v>Mitchell Maazel</v>
      </c>
      <c r="D193" s="22" t="s">
        <v>155</v>
      </c>
      <c r="E193" s="4" t="str">
        <f t="shared" si="11"/>
        <v>Minicomponente - Sony Mhc-Ec99</v>
      </c>
      <c r="F193" s="60">
        <f t="shared" si="12"/>
        <v>799</v>
      </c>
      <c r="G193" s="5">
        <v>37818</v>
      </c>
      <c r="H193" s="74">
        <v>19</v>
      </c>
      <c r="I193" s="75">
        <f t="shared" si="14"/>
        <v>15181</v>
      </c>
      <c r="J193" s="76" t="s">
        <v>184</v>
      </c>
      <c r="K193" s="76" t="s">
        <v>35</v>
      </c>
      <c r="L193" s="76" t="s">
        <v>142</v>
      </c>
      <c r="M193" s="76" t="s">
        <v>136</v>
      </c>
      <c r="N193" s="24" t="s">
        <v>254</v>
      </c>
      <c r="O193" s="78">
        <v>41</v>
      </c>
      <c r="Z193">
        <f t="shared" ca="1" si="13"/>
        <v>17</v>
      </c>
    </row>
    <row r="194" spans="2:26" x14ac:dyDescent="0.2">
      <c r="B194" s="71" t="s">
        <v>21</v>
      </c>
      <c r="C194" s="72" t="str">
        <f t="shared" si="10"/>
        <v>National Endowment of the Arts</v>
      </c>
      <c r="D194" s="22" t="s">
        <v>154</v>
      </c>
      <c r="E194" s="4" t="str">
        <f t="shared" si="11"/>
        <v>Cocina A Gas — Emp804Cx0</v>
      </c>
      <c r="F194" s="60">
        <f t="shared" si="12"/>
        <v>1699</v>
      </c>
      <c r="G194" s="5">
        <v>37890</v>
      </c>
      <c r="H194" s="74">
        <v>16</v>
      </c>
      <c r="I194" s="75">
        <f t="shared" si="14"/>
        <v>27184</v>
      </c>
      <c r="J194" s="76" t="s">
        <v>200</v>
      </c>
      <c r="K194" s="76" t="s">
        <v>37</v>
      </c>
      <c r="L194" s="76" t="s">
        <v>141</v>
      </c>
      <c r="M194" s="76" t="s">
        <v>135</v>
      </c>
      <c r="N194" s="24" t="s">
        <v>259</v>
      </c>
      <c r="O194" s="78">
        <v>19</v>
      </c>
      <c r="Z194">
        <f t="shared" ca="1" si="13"/>
        <v>26</v>
      </c>
    </row>
    <row r="195" spans="2:26" x14ac:dyDescent="0.2">
      <c r="B195" s="71" t="s">
        <v>15</v>
      </c>
      <c r="C195" s="72" t="str">
        <f t="shared" si="10"/>
        <v>Linda Snell</v>
      </c>
      <c r="D195" s="22" t="s">
        <v>159</v>
      </c>
      <c r="E195" s="4" t="str">
        <f t="shared" si="11"/>
        <v>Horno Microonda "Rex"</v>
      </c>
      <c r="F195" s="60">
        <f t="shared" si="12"/>
        <v>485</v>
      </c>
      <c r="G195" s="5">
        <v>37906</v>
      </c>
      <c r="H195" s="74">
        <v>5</v>
      </c>
      <c r="I195" s="75">
        <f t="shared" si="14"/>
        <v>2425</v>
      </c>
      <c r="J195" s="76" t="s">
        <v>192</v>
      </c>
      <c r="K195" s="76" t="s">
        <v>28</v>
      </c>
      <c r="L195" s="76" t="s">
        <v>140</v>
      </c>
      <c r="M195" s="76" t="s">
        <v>137</v>
      </c>
      <c r="N195" s="24" t="s">
        <v>239</v>
      </c>
      <c r="O195" s="78">
        <v>22</v>
      </c>
      <c r="Z195">
        <f t="shared" ca="1" si="13"/>
        <v>37</v>
      </c>
    </row>
    <row r="196" spans="2:26" x14ac:dyDescent="0.2">
      <c r="B196" s="71" t="s">
        <v>20</v>
      </c>
      <c r="C196" s="72" t="str">
        <f t="shared" si="10"/>
        <v>Karri Wu</v>
      </c>
      <c r="D196" s="22" t="s">
        <v>9</v>
      </c>
      <c r="E196" s="4" t="str">
        <f t="shared" si="11"/>
        <v>Refrigeradora - Frigidaire Frt-18G6Jw</v>
      </c>
      <c r="F196" s="60">
        <f t="shared" si="12"/>
        <v>2399</v>
      </c>
      <c r="G196" s="5">
        <v>37826</v>
      </c>
      <c r="H196" s="74">
        <v>3</v>
      </c>
      <c r="I196" s="75">
        <f t="shared" si="14"/>
        <v>7197</v>
      </c>
      <c r="J196" s="76" t="s">
        <v>195</v>
      </c>
      <c r="K196" s="76" t="s">
        <v>34</v>
      </c>
      <c r="L196" s="76" t="s">
        <v>139</v>
      </c>
      <c r="M196" s="76" t="s">
        <v>136</v>
      </c>
      <c r="N196" s="24" t="s">
        <v>247</v>
      </c>
      <c r="O196" s="78">
        <v>2</v>
      </c>
      <c r="Z196">
        <f t="shared" ca="1" si="13"/>
        <v>35</v>
      </c>
    </row>
    <row r="197" spans="2:26" x14ac:dyDescent="0.2">
      <c r="B197" s="71" t="s">
        <v>19</v>
      </c>
      <c r="C197" s="72" t="str">
        <f t="shared" si="10"/>
        <v>Lakeland Foods</v>
      </c>
      <c r="D197" s="22" t="s">
        <v>8</v>
      </c>
      <c r="E197" s="4" t="str">
        <f t="shared" si="11"/>
        <v xml:space="preserve">Dvd Calfex </v>
      </c>
      <c r="F197" s="60">
        <f t="shared" si="12"/>
        <v>1873</v>
      </c>
      <c r="G197" s="5">
        <v>37921</v>
      </c>
      <c r="H197" s="74">
        <v>2</v>
      </c>
      <c r="I197" s="75">
        <f t="shared" si="14"/>
        <v>3746</v>
      </c>
      <c r="J197" s="76" t="s">
        <v>180</v>
      </c>
      <c r="K197" s="76" t="s">
        <v>37</v>
      </c>
      <c r="L197" s="76" t="s">
        <v>143</v>
      </c>
      <c r="M197" s="76" t="s">
        <v>136</v>
      </c>
      <c r="N197" s="24" t="s">
        <v>236</v>
      </c>
      <c r="O197" s="78">
        <v>3</v>
      </c>
      <c r="Z197">
        <f t="shared" ca="1" si="13"/>
        <v>7</v>
      </c>
    </row>
    <row r="198" spans="2:26" x14ac:dyDescent="0.2">
      <c r="B198" s="71" t="s">
        <v>20</v>
      </c>
      <c r="C198" s="72" t="str">
        <f t="shared" si="10"/>
        <v>Kyle Keel</v>
      </c>
      <c r="D198" s="22" t="s">
        <v>172</v>
      </c>
      <c r="E198" s="4" t="str">
        <f t="shared" si="11"/>
        <v>Tv Lcd - Sony Bravia Klv-40Bx400</v>
      </c>
      <c r="F198" s="60">
        <f t="shared" si="12"/>
        <v>3399</v>
      </c>
      <c r="G198" s="5">
        <v>37811</v>
      </c>
      <c r="H198" s="74">
        <v>4</v>
      </c>
      <c r="I198" s="75">
        <f t="shared" si="14"/>
        <v>13596</v>
      </c>
      <c r="J198" s="76" t="s">
        <v>177</v>
      </c>
      <c r="K198" s="76" t="s">
        <v>35</v>
      </c>
      <c r="L198" s="76" t="s">
        <v>144</v>
      </c>
      <c r="M198" s="76" t="s">
        <v>135</v>
      </c>
      <c r="N198" s="24" t="s">
        <v>243</v>
      </c>
      <c r="O198" s="78">
        <v>43</v>
      </c>
      <c r="Z198">
        <f t="shared" ca="1" si="13"/>
        <v>23</v>
      </c>
    </row>
    <row r="199" spans="2:26" x14ac:dyDescent="0.2">
      <c r="B199" s="71" t="s">
        <v>21</v>
      </c>
      <c r="C199" s="72" t="str">
        <f t="shared" si="10"/>
        <v>Vera Ulanger</v>
      </c>
      <c r="D199" s="22" t="s">
        <v>170</v>
      </c>
      <c r="E199" s="4" t="str">
        <f t="shared" si="11"/>
        <v>Consola De Video Juego- Sony Play Station 3</v>
      </c>
      <c r="F199" s="60">
        <f t="shared" si="12"/>
        <v>1499</v>
      </c>
      <c r="G199" s="5">
        <v>37816</v>
      </c>
      <c r="H199" s="74">
        <v>15</v>
      </c>
      <c r="I199" s="75">
        <f t="shared" si="14"/>
        <v>22485</v>
      </c>
      <c r="J199" s="76" t="s">
        <v>178</v>
      </c>
      <c r="K199" s="76" t="s">
        <v>27</v>
      </c>
      <c r="L199" s="76" t="s">
        <v>141</v>
      </c>
      <c r="M199" s="76" t="s">
        <v>135</v>
      </c>
      <c r="N199" s="24" t="s">
        <v>255</v>
      </c>
      <c r="O199" s="78">
        <v>35</v>
      </c>
      <c r="Z199">
        <f t="shared" ca="1" si="13"/>
        <v>4</v>
      </c>
    </row>
    <row r="200" spans="2:26" x14ac:dyDescent="0.2">
      <c r="B200" s="71" t="s">
        <v>19</v>
      </c>
      <c r="C200" s="72" t="str">
        <f t="shared" si="10"/>
        <v>Music Group</v>
      </c>
      <c r="D200" s="22" t="s">
        <v>159</v>
      </c>
      <c r="E200" s="4" t="str">
        <f t="shared" si="11"/>
        <v>Refrigeradora - Frigidaire Frs-6Hr35 Kw</v>
      </c>
      <c r="F200" s="60">
        <f t="shared" si="12"/>
        <v>3999</v>
      </c>
      <c r="G200" s="5">
        <v>37871</v>
      </c>
      <c r="H200" s="74">
        <v>8</v>
      </c>
      <c r="I200" s="75">
        <f t="shared" si="14"/>
        <v>31992</v>
      </c>
      <c r="J200" s="76" t="s">
        <v>176</v>
      </c>
      <c r="K200" s="76" t="s">
        <v>40</v>
      </c>
      <c r="L200" s="76" t="s">
        <v>138</v>
      </c>
      <c r="M200" s="76" t="s">
        <v>136</v>
      </c>
      <c r="N200" s="24" t="s">
        <v>242</v>
      </c>
      <c r="O200" s="78">
        <v>18</v>
      </c>
      <c r="Z200">
        <f t="shared" ca="1" si="13"/>
        <v>13</v>
      </c>
    </row>
    <row r="201" spans="2:26" x14ac:dyDescent="0.2">
      <c r="B201" s="71" t="s">
        <v>14</v>
      </c>
      <c r="C201" s="72" t="str">
        <f t="shared" si="10"/>
        <v>Nebraska Board of Arts</v>
      </c>
      <c r="D201" s="22" t="s">
        <v>150</v>
      </c>
      <c r="E201" s="4" t="str">
        <f t="shared" si="11"/>
        <v>Horno Microonda "Rex"</v>
      </c>
      <c r="F201" s="60">
        <f t="shared" si="12"/>
        <v>485</v>
      </c>
      <c r="G201" s="5">
        <v>37791</v>
      </c>
      <c r="H201" s="74">
        <v>3</v>
      </c>
      <c r="I201" s="75">
        <f t="shared" si="14"/>
        <v>1455</v>
      </c>
      <c r="J201" s="76" t="s">
        <v>187</v>
      </c>
      <c r="K201" s="76" t="s">
        <v>29</v>
      </c>
      <c r="L201" s="76" t="s">
        <v>141</v>
      </c>
      <c r="M201" s="76" t="s">
        <v>136</v>
      </c>
      <c r="N201" s="24" t="s">
        <v>239</v>
      </c>
      <c r="O201" s="78">
        <v>6</v>
      </c>
      <c r="Z201">
        <f t="shared" ca="1" si="13"/>
        <v>13</v>
      </c>
    </row>
    <row r="202" spans="2:26" x14ac:dyDescent="0.2">
      <c r="B202" s="71" t="s">
        <v>22</v>
      </c>
      <c r="C202" s="72" t="str">
        <f t="shared" si="10"/>
        <v>Ryan Kaufmann</v>
      </c>
      <c r="D202" s="22" t="s">
        <v>171</v>
      </c>
      <c r="E202" s="4" t="str">
        <f t="shared" si="11"/>
        <v>Dvd Boddometer</v>
      </c>
      <c r="F202" s="60">
        <f t="shared" si="12"/>
        <v>1958</v>
      </c>
      <c r="G202" s="5">
        <v>37851</v>
      </c>
      <c r="H202" s="74">
        <v>15</v>
      </c>
      <c r="I202" s="75">
        <f t="shared" si="14"/>
        <v>29370</v>
      </c>
      <c r="J202" s="76" t="s">
        <v>196</v>
      </c>
      <c r="K202" s="76" t="s">
        <v>27</v>
      </c>
      <c r="L202" s="76" t="s">
        <v>140</v>
      </c>
      <c r="M202" s="76" t="s">
        <v>137</v>
      </c>
      <c r="N202" s="24" t="s">
        <v>235</v>
      </c>
      <c r="O202" s="78">
        <v>17</v>
      </c>
      <c r="Z202">
        <f t="shared" ca="1" si="13"/>
        <v>30</v>
      </c>
    </row>
    <row r="203" spans="2:26" x14ac:dyDescent="0.2">
      <c r="B203" s="71" t="s">
        <v>21</v>
      </c>
      <c r="C203" s="72" t="str">
        <f t="shared" ref="C203:C266" si="15">VLOOKUP(O203,TabCli,2,0)</f>
        <v>Whole Foods Bakery</v>
      </c>
      <c r="D203" s="22" t="s">
        <v>154</v>
      </c>
      <c r="E203" s="4" t="str">
        <f t="shared" ref="E203:E266" si="16">VLOOKUP(N203,Tablota,2,0)</f>
        <v>Tv Lcd - Panasonic Tc-L32C22L</v>
      </c>
      <c r="F203" s="60">
        <f t="shared" ref="F203:F266" si="17">VLOOKUP(E203,TProd,2,0)</f>
        <v>1599</v>
      </c>
      <c r="G203" s="5">
        <v>37910</v>
      </c>
      <c r="H203" s="74">
        <v>10</v>
      </c>
      <c r="I203" s="75">
        <f t="shared" si="14"/>
        <v>15990</v>
      </c>
      <c r="J203" s="76" t="s">
        <v>181</v>
      </c>
      <c r="K203" s="76" t="s">
        <v>40</v>
      </c>
      <c r="L203" s="76" t="s">
        <v>140</v>
      </c>
      <c r="M203" s="76" t="s">
        <v>135</v>
      </c>
      <c r="N203" s="24" t="s">
        <v>244</v>
      </c>
      <c r="O203" s="78">
        <v>4</v>
      </c>
      <c r="Z203">
        <f t="shared" ref="Z203:Z266" ca="1" si="18">RANDBETWEEN(1,43)</f>
        <v>18</v>
      </c>
    </row>
    <row r="204" spans="2:26" x14ac:dyDescent="0.2">
      <c r="B204" s="71" t="s">
        <v>14</v>
      </c>
      <c r="C204" s="72" t="str">
        <f t="shared" si="15"/>
        <v>Stepforth Hardware</v>
      </c>
      <c r="D204" s="22" t="s">
        <v>159</v>
      </c>
      <c r="E204" s="4" t="str">
        <f t="shared" si="16"/>
        <v>Equipo De Sonido 800 W Con Woffer 3X</v>
      </c>
      <c r="F204" s="60">
        <f t="shared" si="17"/>
        <v>3810</v>
      </c>
      <c r="G204" s="5">
        <v>37868</v>
      </c>
      <c r="H204" s="74">
        <v>17</v>
      </c>
      <c r="I204" s="75">
        <f t="shared" ref="I204:I267" si="19">F204*H204</f>
        <v>64770</v>
      </c>
      <c r="J204" s="76" t="s">
        <v>174</v>
      </c>
      <c r="K204" s="76" t="s">
        <v>31</v>
      </c>
      <c r="L204" s="76" t="s">
        <v>140</v>
      </c>
      <c r="M204" s="76" t="s">
        <v>137</v>
      </c>
      <c r="N204" s="24" t="s">
        <v>249</v>
      </c>
      <c r="O204" s="78">
        <v>33</v>
      </c>
      <c r="Z204">
        <f t="shared" ca="1" si="18"/>
        <v>26</v>
      </c>
    </row>
    <row r="205" spans="2:26" x14ac:dyDescent="0.2">
      <c r="B205" s="71" t="s">
        <v>22</v>
      </c>
      <c r="C205" s="72" t="str">
        <f t="shared" si="15"/>
        <v>Lakeland Lanes</v>
      </c>
      <c r="D205" s="22" t="s">
        <v>165</v>
      </c>
      <c r="E205" s="4" t="str">
        <f t="shared" si="16"/>
        <v>Cámara Digital — Coolpix S-225</v>
      </c>
      <c r="F205" s="60">
        <f t="shared" si="17"/>
        <v>999</v>
      </c>
      <c r="G205" s="5">
        <v>37899</v>
      </c>
      <c r="H205" s="74">
        <v>5</v>
      </c>
      <c r="I205" s="75">
        <f t="shared" si="19"/>
        <v>4995</v>
      </c>
      <c r="J205" s="76" t="s">
        <v>178</v>
      </c>
      <c r="K205" s="76" t="s">
        <v>36</v>
      </c>
      <c r="L205" s="76" t="s">
        <v>138</v>
      </c>
      <c r="M205" s="76" t="s">
        <v>137</v>
      </c>
      <c r="N205" s="24" t="s">
        <v>258</v>
      </c>
      <c r="O205" s="78">
        <v>38</v>
      </c>
      <c r="Z205">
        <f t="shared" ca="1" si="18"/>
        <v>29</v>
      </c>
    </row>
    <row r="206" spans="2:26" x14ac:dyDescent="0.2">
      <c r="B206" s="71" t="s">
        <v>21</v>
      </c>
      <c r="C206" s="72" t="str">
        <f t="shared" si="15"/>
        <v>Linda Snell</v>
      </c>
      <c r="D206" s="22" t="s">
        <v>154</v>
      </c>
      <c r="E206" s="4" t="str">
        <f t="shared" si="16"/>
        <v>Cámara De Video Panasonic Sdrsd-S50Pu-K</v>
      </c>
      <c r="F206" s="60">
        <f t="shared" si="17"/>
        <v>999</v>
      </c>
      <c r="G206" s="5">
        <v>37928</v>
      </c>
      <c r="H206" s="74">
        <v>16</v>
      </c>
      <c r="I206" s="75">
        <f t="shared" si="19"/>
        <v>15984</v>
      </c>
      <c r="J206" s="76" t="s">
        <v>184</v>
      </c>
      <c r="K206" s="76" t="s">
        <v>35</v>
      </c>
      <c r="L206" s="76" t="s">
        <v>140</v>
      </c>
      <c r="M206" s="76" t="s">
        <v>137</v>
      </c>
      <c r="N206" s="24" t="s">
        <v>251</v>
      </c>
      <c r="O206" s="78">
        <v>22</v>
      </c>
      <c r="Z206">
        <f t="shared" ca="1" si="18"/>
        <v>29</v>
      </c>
    </row>
    <row r="207" spans="2:26" x14ac:dyDescent="0.2">
      <c r="B207" s="71" t="s">
        <v>20</v>
      </c>
      <c r="C207" s="72" t="str">
        <f t="shared" si="15"/>
        <v>National Endowment of the Arts</v>
      </c>
      <c r="D207" s="22" t="s">
        <v>146</v>
      </c>
      <c r="E207" s="4" t="str">
        <f t="shared" si="16"/>
        <v>Cocina A Gas — Titanium Tx1G-0Pe</v>
      </c>
      <c r="F207" s="60">
        <f t="shared" si="17"/>
        <v>849</v>
      </c>
      <c r="G207" s="5">
        <v>37818</v>
      </c>
      <c r="H207" s="74">
        <v>15</v>
      </c>
      <c r="I207" s="75">
        <f t="shared" si="19"/>
        <v>12735</v>
      </c>
      <c r="J207" s="76" t="s">
        <v>188</v>
      </c>
      <c r="K207" s="76" t="s">
        <v>26</v>
      </c>
      <c r="L207" s="76" t="s">
        <v>141</v>
      </c>
      <c r="M207" s="76" t="s">
        <v>136</v>
      </c>
      <c r="N207" s="24" t="s">
        <v>238</v>
      </c>
      <c r="O207" s="78">
        <v>19</v>
      </c>
      <c r="Z207">
        <f t="shared" ca="1" si="18"/>
        <v>28</v>
      </c>
    </row>
    <row r="208" spans="2:26" x14ac:dyDescent="0.2">
      <c r="B208" s="71" t="s">
        <v>13</v>
      </c>
      <c r="C208" s="72" t="str">
        <f t="shared" si="15"/>
        <v>Andy Ramirez</v>
      </c>
      <c r="D208" s="22" t="s">
        <v>9</v>
      </c>
      <c r="E208" s="4" t="str">
        <f t="shared" si="16"/>
        <v>Dvd Hd Mtw</v>
      </c>
      <c r="F208" s="60">
        <f t="shared" si="17"/>
        <v>2320</v>
      </c>
      <c r="G208" s="5">
        <v>37878</v>
      </c>
      <c r="H208" s="74">
        <v>13</v>
      </c>
      <c r="I208" s="75">
        <f t="shared" si="19"/>
        <v>30160</v>
      </c>
      <c r="J208" s="76" t="s">
        <v>176</v>
      </c>
      <c r="K208" s="76" t="s">
        <v>31</v>
      </c>
      <c r="L208" s="76" t="s">
        <v>142</v>
      </c>
      <c r="M208" s="76" t="s">
        <v>137</v>
      </c>
      <c r="N208" s="24" t="s">
        <v>250</v>
      </c>
      <c r="O208" s="78">
        <v>23</v>
      </c>
      <c r="Z208">
        <f t="shared" ca="1" si="18"/>
        <v>30</v>
      </c>
    </row>
    <row r="209" spans="2:26" x14ac:dyDescent="0.2">
      <c r="B209" s="71" t="s">
        <v>19</v>
      </c>
      <c r="C209" s="72" t="str">
        <f t="shared" si="15"/>
        <v>Gary Michaels</v>
      </c>
      <c r="D209" s="22" t="s">
        <v>146</v>
      </c>
      <c r="E209" s="4" t="str">
        <f t="shared" si="16"/>
        <v>Refrigeradora - Frigidaire Frt-18G6Jw</v>
      </c>
      <c r="F209" s="60">
        <f t="shared" si="17"/>
        <v>2399</v>
      </c>
      <c r="G209" s="5">
        <v>37878</v>
      </c>
      <c r="H209" s="74">
        <v>9</v>
      </c>
      <c r="I209" s="75">
        <f t="shared" si="19"/>
        <v>21591</v>
      </c>
      <c r="J209" s="76" t="s">
        <v>186</v>
      </c>
      <c r="K209" s="76" t="s">
        <v>37</v>
      </c>
      <c r="L209" s="76" t="s">
        <v>141</v>
      </c>
      <c r="M209" s="76" t="s">
        <v>136</v>
      </c>
      <c r="N209" s="24" t="s">
        <v>247</v>
      </c>
      <c r="O209" s="78">
        <v>20</v>
      </c>
      <c r="Z209">
        <f t="shared" ca="1" si="18"/>
        <v>3</v>
      </c>
    </row>
    <row r="210" spans="2:26" x14ac:dyDescent="0.2">
      <c r="B210" s="71" t="s">
        <v>21</v>
      </c>
      <c r="C210" s="72" t="str">
        <f t="shared" si="15"/>
        <v>Music Group</v>
      </c>
      <c r="D210" s="22" t="s">
        <v>163</v>
      </c>
      <c r="E210" s="4" t="str">
        <f t="shared" si="16"/>
        <v>Lavadora - Frigidaire -Fws-839Zcs</v>
      </c>
      <c r="F210" s="60">
        <f t="shared" si="17"/>
        <v>1599</v>
      </c>
      <c r="G210" s="5">
        <v>37823</v>
      </c>
      <c r="H210" s="74">
        <v>19</v>
      </c>
      <c r="I210" s="75">
        <f t="shared" si="19"/>
        <v>30381</v>
      </c>
      <c r="J210" s="76" t="s">
        <v>174</v>
      </c>
      <c r="K210" s="76" t="s">
        <v>41</v>
      </c>
      <c r="L210" s="76" t="s">
        <v>139</v>
      </c>
      <c r="M210" s="76" t="s">
        <v>135</v>
      </c>
      <c r="N210" s="24" t="s">
        <v>240</v>
      </c>
      <c r="O210" s="78">
        <v>18</v>
      </c>
      <c r="Z210">
        <f t="shared" ca="1" si="18"/>
        <v>33</v>
      </c>
    </row>
    <row r="211" spans="2:26" x14ac:dyDescent="0.2">
      <c r="B211" s="71" t="s">
        <v>17</v>
      </c>
      <c r="C211" s="72" t="str">
        <f t="shared" si="15"/>
        <v>Karri Wu</v>
      </c>
      <c r="D211" s="22" t="s">
        <v>161</v>
      </c>
      <c r="E211" s="4" t="str">
        <f t="shared" si="16"/>
        <v>Horno Microonda "Rex"</v>
      </c>
      <c r="F211" s="60">
        <f t="shared" si="17"/>
        <v>485</v>
      </c>
      <c r="G211" s="5">
        <v>37888</v>
      </c>
      <c r="H211" s="74">
        <v>17</v>
      </c>
      <c r="I211" s="75">
        <f t="shared" si="19"/>
        <v>8245</v>
      </c>
      <c r="J211" s="76" t="s">
        <v>188</v>
      </c>
      <c r="K211" s="76" t="s">
        <v>31</v>
      </c>
      <c r="L211" s="76" t="s">
        <v>140</v>
      </c>
      <c r="M211" s="76" t="s">
        <v>135</v>
      </c>
      <c r="N211" s="24" t="s">
        <v>239</v>
      </c>
      <c r="O211" s="78">
        <v>2</v>
      </c>
      <c r="Z211">
        <f t="shared" ca="1" si="18"/>
        <v>42</v>
      </c>
    </row>
    <row r="212" spans="2:26" x14ac:dyDescent="0.2">
      <c r="B212" s="71" t="s">
        <v>21</v>
      </c>
      <c r="C212" s="72" t="str">
        <f t="shared" si="15"/>
        <v>Nancy Yi</v>
      </c>
      <c r="D212" s="22" t="s">
        <v>7</v>
      </c>
      <c r="E212" s="4" t="str">
        <f t="shared" si="16"/>
        <v xml:space="preserve">Dvd Calfex </v>
      </c>
      <c r="F212" s="60">
        <f t="shared" si="17"/>
        <v>1873</v>
      </c>
      <c r="G212" s="5">
        <v>37903</v>
      </c>
      <c r="H212" s="74">
        <v>6</v>
      </c>
      <c r="I212" s="75">
        <f t="shared" si="19"/>
        <v>11238</v>
      </c>
      <c r="J212" s="76" t="s">
        <v>179</v>
      </c>
      <c r="K212" s="76" t="s">
        <v>33</v>
      </c>
      <c r="L212" s="76" t="s">
        <v>144</v>
      </c>
      <c r="M212" s="76" t="s">
        <v>136</v>
      </c>
      <c r="N212" s="24" t="s">
        <v>236</v>
      </c>
      <c r="O212" s="78">
        <v>39</v>
      </c>
      <c r="Z212">
        <f t="shared" ca="1" si="18"/>
        <v>18</v>
      </c>
    </row>
    <row r="213" spans="2:26" x14ac:dyDescent="0.2">
      <c r="B213" s="71" t="s">
        <v>21</v>
      </c>
      <c r="C213" s="72" t="str">
        <f t="shared" si="15"/>
        <v>Nancy Yi</v>
      </c>
      <c r="D213" s="22" t="s">
        <v>165</v>
      </c>
      <c r="E213" s="4" t="str">
        <f t="shared" si="16"/>
        <v>Dvd Boddometer</v>
      </c>
      <c r="F213" s="60">
        <f t="shared" si="17"/>
        <v>1958</v>
      </c>
      <c r="G213" s="5">
        <v>37836</v>
      </c>
      <c r="H213" s="74">
        <v>5</v>
      </c>
      <c r="I213" s="75">
        <f t="shared" si="19"/>
        <v>9790</v>
      </c>
      <c r="J213" s="76" t="s">
        <v>173</v>
      </c>
      <c r="K213" s="76" t="s">
        <v>31</v>
      </c>
      <c r="L213" s="76" t="s">
        <v>139</v>
      </c>
      <c r="M213" s="76" t="s">
        <v>135</v>
      </c>
      <c r="N213" s="24" t="s">
        <v>235</v>
      </c>
      <c r="O213" s="78">
        <v>39</v>
      </c>
      <c r="Z213">
        <f t="shared" ca="1" si="18"/>
        <v>37</v>
      </c>
    </row>
    <row r="214" spans="2:26" x14ac:dyDescent="0.2">
      <c r="B214" s="71" t="s">
        <v>17</v>
      </c>
      <c r="C214" s="72" t="str">
        <f t="shared" si="15"/>
        <v>Karri Wu</v>
      </c>
      <c r="D214" s="22" t="s">
        <v>151</v>
      </c>
      <c r="E214" s="4" t="str">
        <f t="shared" si="16"/>
        <v>Congeladora - Frigidaire Glfc-1326 Fw</v>
      </c>
      <c r="F214" s="60">
        <f t="shared" si="17"/>
        <v>2249</v>
      </c>
      <c r="G214" s="5">
        <v>37822</v>
      </c>
      <c r="H214" s="74">
        <v>7</v>
      </c>
      <c r="I214" s="75">
        <f t="shared" si="19"/>
        <v>15743</v>
      </c>
      <c r="J214" s="76" t="s">
        <v>188</v>
      </c>
      <c r="K214" s="76" t="s">
        <v>37</v>
      </c>
      <c r="L214" s="76" t="s">
        <v>138</v>
      </c>
      <c r="M214" s="76" t="s">
        <v>135</v>
      </c>
      <c r="N214" s="24" t="s">
        <v>257</v>
      </c>
      <c r="O214" s="78">
        <v>2</v>
      </c>
      <c r="Z214">
        <f t="shared" ca="1" si="18"/>
        <v>27</v>
      </c>
    </row>
    <row r="215" spans="2:26" x14ac:dyDescent="0.2">
      <c r="B215" s="71" t="s">
        <v>14</v>
      </c>
      <c r="C215" s="72" t="str">
        <f t="shared" si="15"/>
        <v>Sidney Deans Family</v>
      </c>
      <c r="D215" s="22" t="s">
        <v>153</v>
      </c>
      <c r="E215" s="4" t="str">
        <f t="shared" si="16"/>
        <v>Refrigeradora - Frigidaire Frs-6Hr35 Kw</v>
      </c>
      <c r="F215" s="60">
        <f t="shared" si="17"/>
        <v>3999</v>
      </c>
      <c r="G215" s="5">
        <v>37872</v>
      </c>
      <c r="H215" s="74">
        <v>9</v>
      </c>
      <c r="I215" s="75">
        <f t="shared" si="19"/>
        <v>35991</v>
      </c>
      <c r="J215" s="76" t="s">
        <v>195</v>
      </c>
      <c r="K215" s="76" t="s">
        <v>30</v>
      </c>
      <c r="L215" s="76" t="s">
        <v>139</v>
      </c>
      <c r="M215" s="76" t="s">
        <v>137</v>
      </c>
      <c r="N215" s="24" t="s">
        <v>242</v>
      </c>
      <c r="O215" s="78">
        <v>13</v>
      </c>
      <c r="Z215">
        <f t="shared" ca="1" si="18"/>
        <v>3</v>
      </c>
    </row>
    <row r="216" spans="2:26" x14ac:dyDescent="0.2">
      <c r="B216" s="71" t="s">
        <v>21</v>
      </c>
      <c r="C216" s="72" t="str">
        <f t="shared" si="15"/>
        <v>Barbara Snell</v>
      </c>
      <c r="D216" s="22" t="s">
        <v>168</v>
      </c>
      <c r="E216" s="4" t="str">
        <f t="shared" si="16"/>
        <v>Cámara Digital — Coolpix S-225</v>
      </c>
      <c r="F216" s="60">
        <f t="shared" si="17"/>
        <v>999</v>
      </c>
      <c r="G216" s="5">
        <v>37813</v>
      </c>
      <c r="H216" s="74">
        <v>14</v>
      </c>
      <c r="I216" s="75">
        <f t="shared" si="19"/>
        <v>13986</v>
      </c>
      <c r="J216" s="76" t="s">
        <v>182</v>
      </c>
      <c r="K216" s="76" t="s">
        <v>41</v>
      </c>
      <c r="L216" s="76" t="s">
        <v>138</v>
      </c>
      <c r="M216" s="76" t="s">
        <v>135</v>
      </c>
      <c r="N216" s="24" t="s">
        <v>258</v>
      </c>
      <c r="O216" s="78">
        <v>21</v>
      </c>
      <c r="Z216">
        <f t="shared" ca="1" si="18"/>
        <v>20</v>
      </c>
    </row>
    <row r="217" spans="2:26" x14ac:dyDescent="0.2">
      <c r="B217" s="71" t="s">
        <v>17</v>
      </c>
      <c r="C217" s="72" t="str">
        <f t="shared" si="15"/>
        <v>Joan Smith</v>
      </c>
      <c r="D217" s="22" t="s">
        <v>157</v>
      </c>
      <c r="E217" s="4" t="str">
        <f t="shared" si="16"/>
        <v>Consola De Video Juego- Sony Play Station 3</v>
      </c>
      <c r="F217" s="60">
        <f t="shared" si="17"/>
        <v>1499</v>
      </c>
      <c r="G217" s="5">
        <v>37794</v>
      </c>
      <c r="H217" s="74">
        <v>12</v>
      </c>
      <c r="I217" s="75">
        <f t="shared" si="19"/>
        <v>17988</v>
      </c>
      <c r="J217" s="76" t="s">
        <v>181</v>
      </c>
      <c r="K217" s="76" t="s">
        <v>38</v>
      </c>
      <c r="L217" s="76" t="s">
        <v>140</v>
      </c>
      <c r="M217" s="76" t="s">
        <v>135</v>
      </c>
      <c r="N217" s="24" t="s">
        <v>255</v>
      </c>
      <c r="O217" s="78">
        <v>32</v>
      </c>
      <c r="Z217">
        <f t="shared" ca="1" si="18"/>
        <v>13</v>
      </c>
    </row>
    <row r="218" spans="2:26" x14ac:dyDescent="0.2">
      <c r="B218" s="71" t="s">
        <v>15</v>
      </c>
      <c r="C218" s="72" t="str">
        <f t="shared" si="15"/>
        <v>Lakeland Foods</v>
      </c>
      <c r="D218" s="22" t="s">
        <v>162</v>
      </c>
      <c r="E218" s="4" t="str">
        <f t="shared" si="16"/>
        <v>Cámara De Video Panasonic Sdrsd-S50Pu-K</v>
      </c>
      <c r="F218" s="60">
        <f t="shared" si="17"/>
        <v>999</v>
      </c>
      <c r="G218" s="5">
        <v>37864</v>
      </c>
      <c r="H218" s="74">
        <v>14</v>
      </c>
      <c r="I218" s="75">
        <f t="shared" si="19"/>
        <v>13986</v>
      </c>
      <c r="J218" s="76" t="s">
        <v>192</v>
      </c>
      <c r="K218" s="76" t="s">
        <v>38</v>
      </c>
      <c r="L218" s="76" t="s">
        <v>140</v>
      </c>
      <c r="M218" s="76" t="s">
        <v>137</v>
      </c>
      <c r="N218" s="24" t="s">
        <v>251</v>
      </c>
      <c r="O218" s="78">
        <v>3</v>
      </c>
      <c r="Z218">
        <f t="shared" ca="1" si="18"/>
        <v>40</v>
      </c>
    </row>
    <row r="219" spans="2:26" x14ac:dyDescent="0.2">
      <c r="B219" s="71" t="s">
        <v>14</v>
      </c>
      <c r="C219" s="72" t="str">
        <f t="shared" si="15"/>
        <v>Joan Smith</v>
      </c>
      <c r="D219" s="22" t="s">
        <v>158</v>
      </c>
      <c r="E219" s="4" t="str">
        <f t="shared" si="16"/>
        <v>Refrigeradora - Frigidaire Frt-18G6Jw</v>
      </c>
      <c r="F219" s="60">
        <f t="shared" si="17"/>
        <v>2399</v>
      </c>
      <c r="G219" s="5">
        <v>37832</v>
      </c>
      <c r="H219" s="74">
        <v>10</v>
      </c>
      <c r="I219" s="75">
        <f t="shared" si="19"/>
        <v>23990</v>
      </c>
      <c r="J219" s="76" t="s">
        <v>200</v>
      </c>
      <c r="K219" s="76" t="s">
        <v>26</v>
      </c>
      <c r="L219" s="76" t="s">
        <v>140</v>
      </c>
      <c r="M219" s="76" t="s">
        <v>136</v>
      </c>
      <c r="N219" s="24" t="s">
        <v>247</v>
      </c>
      <c r="O219" s="78">
        <v>32</v>
      </c>
      <c r="Z219">
        <f t="shared" ca="1" si="18"/>
        <v>24</v>
      </c>
    </row>
    <row r="220" spans="2:26" x14ac:dyDescent="0.2">
      <c r="B220" s="71" t="s">
        <v>17</v>
      </c>
      <c r="C220" s="72" t="str">
        <f t="shared" si="15"/>
        <v>Juan Williams</v>
      </c>
      <c r="D220" s="22" t="s">
        <v>156</v>
      </c>
      <c r="E220" s="4" t="str">
        <f t="shared" si="16"/>
        <v>Horno Microonda "Rex"</v>
      </c>
      <c r="F220" s="60">
        <f t="shared" si="17"/>
        <v>485</v>
      </c>
      <c r="G220" s="5">
        <v>37930</v>
      </c>
      <c r="H220" s="74">
        <v>11</v>
      </c>
      <c r="I220" s="75">
        <f t="shared" si="19"/>
        <v>5335</v>
      </c>
      <c r="J220" s="76" t="s">
        <v>186</v>
      </c>
      <c r="K220" s="76" t="s">
        <v>39</v>
      </c>
      <c r="L220" s="76" t="s">
        <v>142</v>
      </c>
      <c r="M220" s="76" t="s">
        <v>136</v>
      </c>
      <c r="N220" s="24" t="s">
        <v>239</v>
      </c>
      <c r="O220" s="78">
        <v>29</v>
      </c>
      <c r="Z220">
        <f t="shared" ca="1" si="18"/>
        <v>27</v>
      </c>
    </row>
    <row r="221" spans="2:26" x14ac:dyDescent="0.2">
      <c r="B221" s="71" t="s">
        <v>20</v>
      </c>
      <c r="C221" s="72" t="str">
        <f t="shared" si="15"/>
        <v>Ryan Kaufmann</v>
      </c>
      <c r="D221" s="22" t="s">
        <v>149</v>
      </c>
      <c r="E221" s="4" t="str">
        <f t="shared" si="16"/>
        <v>Cámara Digital - Sony Cyber-Shot Dsc-S2000</v>
      </c>
      <c r="F221" s="60">
        <f t="shared" si="17"/>
        <v>399</v>
      </c>
      <c r="G221" s="5">
        <v>37790</v>
      </c>
      <c r="H221" s="74">
        <v>18</v>
      </c>
      <c r="I221" s="75">
        <f t="shared" si="19"/>
        <v>7182</v>
      </c>
      <c r="J221" s="76" t="s">
        <v>199</v>
      </c>
      <c r="K221" s="76" t="s">
        <v>36</v>
      </c>
      <c r="L221" s="76" t="s">
        <v>139</v>
      </c>
      <c r="M221" s="76" t="s">
        <v>136</v>
      </c>
      <c r="N221" s="24" t="s">
        <v>253</v>
      </c>
      <c r="O221" s="78">
        <v>17</v>
      </c>
      <c r="Z221">
        <f t="shared" ca="1" si="18"/>
        <v>24</v>
      </c>
    </row>
    <row r="222" spans="2:26" x14ac:dyDescent="0.2">
      <c r="B222" s="71" t="s">
        <v>18</v>
      </c>
      <c r="C222" s="72" t="str">
        <f t="shared" si="15"/>
        <v>Miller's Grocery</v>
      </c>
      <c r="D222" s="22" t="s">
        <v>160</v>
      </c>
      <c r="E222" s="4" t="str">
        <f t="shared" si="16"/>
        <v>Consola De Video Juego- Sony Play Station 3</v>
      </c>
      <c r="F222" s="60">
        <f t="shared" si="17"/>
        <v>1499</v>
      </c>
      <c r="G222" s="5">
        <v>37912</v>
      </c>
      <c r="H222" s="74">
        <v>1</v>
      </c>
      <c r="I222" s="75">
        <f t="shared" si="19"/>
        <v>1499</v>
      </c>
      <c r="J222" s="76" t="s">
        <v>196</v>
      </c>
      <c r="K222" s="76" t="s">
        <v>34</v>
      </c>
      <c r="L222" s="76" t="s">
        <v>139</v>
      </c>
      <c r="M222" s="76" t="s">
        <v>136</v>
      </c>
      <c r="N222" s="24" t="s">
        <v>255</v>
      </c>
      <c r="O222" s="78">
        <v>27</v>
      </c>
      <c r="Z222">
        <f t="shared" ca="1" si="18"/>
        <v>42</v>
      </c>
    </row>
    <row r="223" spans="2:26" x14ac:dyDescent="0.2">
      <c r="B223" s="71" t="s">
        <v>14</v>
      </c>
      <c r="C223" s="72" t="str">
        <f t="shared" si="15"/>
        <v>Barbara Snell</v>
      </c>
      <c r="D223" s="22" t="s">
        <v>164</v>
      </c>
      <c r="E223" s="4" t="str">
        <f t="shared" si="16"/>
        <v>Cámara Digital Panasonic Dmcsd-Fh1 S</v>
      </c>
      <c r="F223" s="60">
        <f t="shared" si="17"/>
        <v>799</v>
      </c>
      <c r="G223" s="5">
        <v>37903</v>
      </c>
      <c r="H223" s="74">
        <v>11</v>
      </c>
      <c r="I223" s="75">
        <f t="shared" si="19"/>
        <v>8789</v>
      </c>
      <c r="J223" s="76" t="s">
        <v>187</v>
      </c>
      <c r="K223" s="76" t="s">
        <v>31</v>
      </c>
      <c r="L223" s="76" t="s">
        <v>139</v>
      </c>
      <c r="M223" s="76" t="s">
        <v>137</v>
      </c>
      <c r="N223" s="24" t="s">
        <v>252</v>
      </c>
      <c r="O223" s="78">
        <v>21</v>
      </c>
      <c r="Z223">
        <f t="shared" ca="1" si="18"/>
        <v>17</v>
      </c>
    </row>
    <row r="224" spans="2:26" x14ac:dyDescent="0.2">
      <c r="B224" s="71" t="s">
        <v>14</v>
      </c>
      <c r="C224" s="72" t="str">
        <f t="shared" si="15"/>
        <v>National Endowment of the Arts</v>
      </c>
      <c r="D224" s="22" t="s">
        <v>148</v>
      </c>
      <c r="E224" s="4" t="str">
        <f t="shared" si="16"/>
        <v>Congeladora - Frigidaire Glfc-1326 Fw</v>
      </c>
      <c r="F224" s="60">
        <f t="shared" si="17"/>
        <v>2249</v>
      </c>
      <c r="G224" s="5">
        <v>37828</v>
      </c>
      <c r="H224" s="74">
        <v>13</v>
      </c>
      <c r="I224" s="75">
        <f t="shared" si="19"/>
        <v>29237</v>
      </c>
      <c r="J224" s="76" t="s">
        <v>192</v>
      </c>
      <c r="K224" s="76" t="s">
        <v>32</v>
      </c>
      <c r="L224" s="76" t="s">
        <v>144</v>
      </c>
      <c r="M224" s="76" t="s">
        <v>135</v>
      </c>
      <c r="N224" s="24" t="s">
        <v>257</v>
      </c>
      <c r="O224" s="78">
        <v>19</v>
      </c>
      <c r="Z224">
        <f t="shared" ca="1" si="18"/>
        <v>19</v>
      </c>
    </row>
    <row r="225" spans="2:26" x14ac:dyDescent="0.2">
      <c r="B225" s="71" t="s">
        <v>22</v>
      </c>
      <c r="C225" s="72" t="str">
        <f t="shared" si="15"/>
        <v>Thomas Kemp</v>
      </c>
      <c r="D225" s="22" t="s">
        <v>167</v>
      </c>
      <c r="E225" s="4" t="str">
        <f t="shared" si="16"/>
        <v xml:space="preserve">Licuadora Imaco - Bl-888 V.Plastico </v>
      </c>
      <c r="F225" s="60">
        <f t="shared" si="17"/>
        <v>84.54</v>
      </c>
      <c r="G225" s="5">
        <v>37840</v>
      </c>
      <c r="H225" s="74">
        <v>8</v>
      </c>
      <c r="I225" s="75">
        <f t="shared" si="19"/>
        <v>676.32</v>
      </c>
      <c r="J225" s="76" t="s">
        <v>193</v>
      </c>
      <c r="K225" s="76" t="s">
        <v>29</v>
      </c>
      <c r="L225" s="76" t="s">
        <v>140</v>
      </c>
      <c r="M225" s="76" t="s">
        <v>135</v>
      </c>
      <c r="N225" s="24" t="s">
        <v>241</v>
      </c>
      <c r="O225" s="78">
        <v>36</v>
      </c>
      <c r="Z225">
        <f t="shared" ca="1" si="18"/>
        <v>41</v>
      </c>
    </row>
    <row r="226" spans="2:26" x14ac:dyDescent="0.2">
      <c r="B226" s="71" t="s">
        <v>13</v>
      </c>
      <c r="C226" s="72" t="str">
        <f t="shared" si="15"/>
        <v>Lakeland Foods</v>
      </c>
      <c r="D226" s="22" t="s">
        <v>168</v>
      </c>
      <c r="E226" s="4" t="str">
        <f t="shared" si="16"/>
        <v>Tv Lcd - Sony Bravia Klv-40Bx400</v>
      </c>
      <c r="F226" s="60">
        <f t="shared" si="17"/>
        <v>3399</v>
      </c>
      <c r="G226" s="5">
        <v>37888</v>
      </c>
      <c r="H226" s="74">
        <v>1</v>
      </c>
      <c r="I226" s="75">
        <f t="shared" si="19"/>
        <v>3399</v>
      </c>
      <c r="J226" s="76" t="s">
        <v>174</v>
      </c>
      <c r="K226" s="76" t="s">
        <v>26</v>
      </c>
      <c r="L226" s="76" t="s">
        <v>141</v>
      </c>
      <c r="M226" s="76" t="s">
        <v>136</v>
      </c>
      <c r="N226" s="24" t="s">
        <v>243</v>
      </c>
      <c r="O226" s="78">
        <v>3</v>
      </c>
      <c r="Z226">
        <f t="shared" ca="1" si="18"/>
        <v>12</v>
      </c>
    </row>
    <row r="227" spans="2:26" x14ac:dyDescent="0.2">
      <c r="B227" s="71" t="s">
        <v>19</v>
      </c>
      <c r="C227" s="72" t="str">
        <f t="shared" si="15"/>
        <v>Westside Mall</v>
      </c>
      <c r="D227" s="22" t="s">
        <v>169</v>
      </c>
      <c r="E227" s="4" t="str">
        <f t="shared" si="16"/>
        <v>Cocina A Gas — Emp804Cx0</v>
      </c>
      <c r="F227" s="60">
        <f t="shared" si="17"/>
        <v>1699</v>
      </c>
      <c r="G227" s="5">
        <v>37850</v>
      </c>
      <c r="H227" s="74">
        <v>17</v>
      </c>
      <c r="I227" s="75">
        <f t="shared" si="19"/>
        <v>28883</v>
      </c>
      <c r="J227" s="76" t="s">
        <v>188</v>
      </c>
      <c r="K227" s="76" t="s">
        <v>41</v>
      </c>
      <c r="L227" s="76" t="s">
        <v>142</v>
      </c>
      <c r="M227" s="76" t="s">
        <v>137</v>
      </c>
      <c r="N227" s="24" t="s">
        <v>259</v>
      </c>
      <c r="O227" s="78">
        <v>15</v>
      </c>
      <c r="Z227">
        <f t="shared" ca="1" si="18"/>
        <v>12</v>
      </c>
    </row>
    <row r="228" spans="2:26" x14ac:dyDescent="0.2">
      <c r="B228" s="71" t="s">
        <v>16</v>
      </c>
      <c r="C228" s="72" t="str">
        <f t="shared" si="15"/>
        <v>Nebraskan Arts Foundation</v>
      </c>
      <c r="D228" s="22" t="s">
        <v>159</v>
      </c>
      <c r="E228" s="4" t="str">
        <f t="shared" si="16"/>
        <v>Minicomponente - Sony Mhc-Ec99</v>
      </c>
      <c r="F228" s="60">
        <f t="shared" si="17"/>
        <v>799</v>
      </c>
      <c r="G228" s="5">
        <v>37914</v>
      </c>
      <c r="H228" s="74">
        <v>8</v>
      </c>
      <c r="I228" s="75">
        <f t="shared" si="19"/>
        <v>6392</v>
      </c>
      <c r="J228" s="76" t="s">
        <v>174</v>
      </c>
      <c r="K228" s="76" t="s">
        <v>32</v>
      </c>
      <c r="L228" s="76" t="s">
        <v>141</v>
      </c>
      <c r="M228" s="76" t="s">
        <v>137</v>
      </c>
      <c r="N228" s="24" t="s">
        <v>254</v>
      </c>
      <c r="O228" s="78">
        <v>42</v>
      </c>
      <c r="Z228">
        <f t="shared" ca="1" si="18"/>
        <v>4</v>
      </c>
    </row>
    <row r="229" spans="2:26" x14ac:dyDescent="0.2">
      <c r="B229" s="71" t="s">
        <v>17</v>
      </c>
      <c r="C229" s="72" t="str">
        <f t="shared" si="15"/>
        <v>Whole Foods Bakery</v>
      </c>
      <c r="D229" s="22" t="s">
        <v>155</v>
      </c>
      <c r="E229" s="4" t="str">
        <f t="shared" si="16"/>
        <v>Tv Plasma - Panasonic Tc-P42C2L</v>
      </c>
      <c r="F229" s="60">
        <f t="shared" si="17"/>
        <v>2199</v>
      </c>
      <c r="G229" s="5">
        <v>37890</v>
      </c>
      <c r="H229" s="74">
        <v>18</v>
      </c>
      <c r="I229" s="75">
        <f t="shared" si="19"/>
        <v>39582</v>
      </c>
      <c r="J229" s="76" t="s">
        <v>174</v>
      </c>
      <c r="K229" s="76" t="s">
        <v>27</v>
      </c>
      <c r="L229" s="76" t="s">
        <v>139</v>
      </c>
      <c r="M229" s="76" t="s">
        <v>135</v>
      </c>
      <c r="N229" s="24" t="s">
        <v>246</v>
      </c>
      <c r="O229" s="78">
        <v>4</v>
      </c>
      <c r="Z229">
        <f t="shared" ca="1" si="18"/>
        <v>9</v>
      </c>
    </row>
    <row r="230" spans="2:26" x14ac:dyDescent="0.2">
      <c r="B230" s="71" t="s">
        <v>19</v>
      </c>
      <c r="C230" s="72" t="str">
        <f t="shared" si="15"/>
        <v>Nebraskan Arts Foundation</v>
      </c>
      <c r="D230" s="22" t="s">
        <v>159</v>
      </c>
      <c r="E230" s="4" t="str">
        <f t="shared" si="16"/>
        <v>Dvd Boddometer</v>
      </c>
      <c r="F230" s="60">
        <f t="shared" si="17"/>
        <v>1958</v>
      </c>
      <c r="G230" s="5">
        <v>37918</v>
      </c>
      <c r="H230" s="74">
        <v>8</v>
      </c>
      <c r="I230" s="75">
        <f t="shared" si="19"/>
        <v>15664</v>
      </c>
      <c r="J230" s="76" t="s">
        <v>184</v>
      </c>
      <c r="K230" s="76" t="s">
        <v>27</v>
      </c>
      <c r="L230" s="76" t="s">
        <v>143</v>
      </c>
      <c r="M230" s="76" t="s">
        <v>135</v>
      </c>
      <c r="N230" s="24" t="s">
        <v>235</v>
      </c>
      <c r="O230" s="78">
        <v>42</v>
      </c>
      <c r="Z230">
        <f t="shared" ca="1" si="18"/>
        <v>18</v>
      </c>
    </row>
    <row r="231" spans="2:26" x14ac:dyDescent="0.2">
      <c r="B231" s="71" t="s">
        <v>22</v>
      </c>
      <c r="C231" s="72" t="str">
        <f t="shared" si="15"/>
        <v>Nebraska Board of Arts</v>
      </c>
      <c r="D231" s="22" t="s">
        <v>146</v>
      </c>
      <c r="E231" s="4" t="str">
        <f t="shared" si="16"/>
        <v>Refrigeradora - Frigidaire Frs-6Hr35 Kw</v>
      </c>
      <c r="F231" s="60">
        <f t="shared" si="17"/>
        <v>3999</v>
      </c>
      <c r="G231" s="5">
        <v>37890</v>
      </c>
      <c r="H231" s="74">
        <v>5</v>
      </c>
      <c r="I231" s="75">
        <f t="shared" si="19"/>
        <v>19995</v>
      </c>
      <c r="J231" s="76" t="s">
        <v>176</v>
      </c>
      <c r="K231" s="76" t="s">
        <v>37</v>
      </c>
      <c r="L231" s="76" t="s">
        <v>141</v>
      </c>
      <c r="M231" s="76" t="s">
        <v>137</v>
      </c>
      <c r="N231" s="24" t="s">
        <v>242</v>
      </c>
      <c r="O231" s="78">
        <v>6</v>
      </c>
      <c r="Z231">
        <f t="shared" ca="1" si="18"/>
        <v>42</v>
      </c>
    </row>
    <row r="232" spans="2:26" x14ac:dyDescent="0.2">
      <c r="B232" s="71" t="s">
        <v>15</v>
      </c>
      <c r="C232" s="72" t="str">
        <f t="shared" si="15"/>
        <v>Nancy Yi</v>
      </c>
      <c r="D232" s="22" t="s">
        <v>158</v>
      </c>
      <c r="E232" s="4" t="str">
        <f t="shared" si="16"/>
        <v>Combo Autoradio + Parlantes - Sony</v>
      </c>
      <c r="F232" s="60">
        <f t="shared" si="17"/>
        <v>400</v>
      </c>
      <c r="G232" s="5">
        <v>37830</v>
      </c>
      <c r="H232" s="74">
        <v>5</v>
      </c>
      <c r="I232" s="75">
        <f t="shared" si="19"/>
        <v>2000</v>
      </c>
      <c r="J232" s="76" t="s">
        <v>174</v>
      </c>
      <c r="K232" s="76" t="s">
        <v>34</v>
      </c>
      <c r="L232" s="76" t="s">
        <v>140</v>
      </c>
      <c r="M232" s="76" t="s">
        <v>137</v>
      </c>
      <c r="N232" s="24" t="s">
        <v>256</v>
      </c>
      <c r="O232" s="78">
        <v>39</v>
      </c>
      <c r="Z232">
        <f t="shared" ca="1" si="18"/>
        <v>15</v>
      </c>
    </row>
    <row r="233" spans="2:26" x14ac:dyDescent="0.2">
      <c r="B233" s="71" t="s">
        <v>18</v>
      </c>
      <c r="C233" s="72" t="str">
        <f t="shared" si="15"/>
        <v>Whole Foods Bakery</v>
      </c>
      <c r="D233" s="22" t="s">
        <v>158</v>
      </c>
      <c r="E233" s="4" t="str">
        <f t="shared" si="16"/>
        <v>Tv Lcd - Panasonic Tc-L32C22L</v>
      </c>
      <c r="F233" s="60">
        <f t="shared" si="17"/>
        <v>1599</v>
      </c>
      <c r="G233" s="5">
        <v>37904</v>
      </c>
      <c r="H233" s="74">
        <v>7</v>
      </c>
      <c r="I233" s="75">
        <f t="shared" si="19"/>
        <v>11193</v>
      </c>
      <c r="J233" s="76" t="s">
        <v>196</v>
      </c>
      <c r="K233" s="76" t="s">
        <v>38</v>
      </c>
      <c r="L233" s="76" t="s">
        <v>144</v>
      </c>
      <c r="M233" s="76" t="s">
        <v>137</v>
      </c>
      <c r="N233" s="24" t="s">
        <v>244</v>
      </c>
      <c r="O233" s="78">
        <v>4</v>
      </c>
      <c r="Z233">
        <f t="shared" ca="1" si="18"/>
        <v>14</v>
      </c>
    </row>
    <row r="234" spans="2:26" x14ac:dyDescent="0.2">
      <c r="B234" s="71" t="s">
        <v>19</v>
      </c>
      <c r="C234" s="72" t="str">
        <f t="shared" si="15"/>
        <v>Whole Foods Bakery</v>
      </c>
      <c r="D234" s="22" t="s">
        <v>161</v>
      </c>
      <c r="E234" s="4" t="str">
        <f t="shared" si="16"/>
        <v>Tv Lcd Panasonic Tc-L37C22L</v>
      </c>
      <c r="F234" s="60">
        <f t="shared" si="17"/>
        <v>2999</v>
      </c>
      <c r="G234" s="5">
        <v>37945</v>
      </c>
      <c r="H234" s="74">
        <v>1</v>
      </c>
      <c r="I234" s="75">
        <f t="shared" si="19"/>
        <v>2999</v>
      </c>
      <c r="J234" s="76" t="s">
        <v>176</v>
      </c>
      <c r="K234" s="76" t="s">
        <v>31</v>
      </c>
      <c r="L234" s="76" t="s">
        <v>138</v>
      </c>
      <c r="M234" s="76" t="s">
        <v>135</v>
      </c>
      <c r="N234" s="24" t="s">
        <v>245</v>
      </c>
      <c r="O234" s="78">
        <v>4</v>
      </c>
      <c r="Z234">
        <f t="shared" ca="1" si="18"/>
        <v>39</v>
      </c>
    </row>
    <row r="235" spans="2:26" x14ac:dyDescent="0.2">
      <c r="B235" s="71" t="s">
        <v>21</v>
      </c>
      <c r="C235" s="72" t="str">
        <f t="shared" si="15"/>
        <v>Ryan Kaufmann</v>
      </c>
      <c r="D235" s="22" t="s">
        <v>156</v>
      </c>
      <c r="E235" s="4" t="str">
        <f t="shared" si="16"/>
        <v>Equipo De Sonido 800 W Con Woffer 3X</v>
      </c>
      <c r="F235" s="60">
        <f t="shared" si="17"/>
        <v>3810</v>
      </c>
      <c r="G235" s="5">
        <v>37784</v>
      </c>
      <c r="H235" s="74">
        <v>5</v>
      </c>
      <c r="I235" s="75">
        <f t="shared" si="19"/>
        <v>19050</v>
      </c>
      <c r="J235" s="76" t="s">
        <v>193</v>
      </c>
      <c r="K235" s="76" t="s">
        <v>30</v>
      </c>
      <c r="L235" s="76" t="s">
        <v>141</v>
      </c>
      <c r="M235" s="76" t="s">
        <v>136</v>
      </c>
      <c r="N235" s="24" t="s">
        <v>249</v>
      </c>
      <c r="O235" s="78">
        <v>17</v>
      </c>
      <c r="Z235">
        <f t="shared" ca="1" si="18"/>
        <v>23</v>
      </c>
    </row>
    <row r="236" spans="2:26" x14ac:dyDescent="0.2">
      <c r="B236" s="71" t="s">
        <v>14</v>
      </c>
      <c r="C236" s="72" t="str">
        <f t="shared" si="15"/>
        <v>Gary Michaels</v>
      </c>
      <c r="D236" s="22" t="s">
        <v>7</v>
      </c>
      <c r="E236" s="4" t="str">
        <f t="shared" si="16"/>
        <v>Refrigeradora - Frigidaire Frs-6Hr35 Kw</v>
      </c>
      <c r="F236" s="60">
        <f t="shared" si="17"/>
        <v>3999</v>
      </c>
      <c r="G236" s="5">
        <v>37922</v>
      </c>
      <c r="H236" s="74">
        <v>3</v>
      </c>
      <c r="I236" s="75">
        <f t="shared" si="19"/>
        <v>11997</v>
      </c>
      <c r="J236" s="76" t="s">
        <v>174</v>
      </c>
      <c r="K236" s="76" t="s">
        <v>26</v>
      </c>
      <c r="L236" s="76" t="s">
        <v>139</v>
      </c>
      <c r="M236" s="76" t="s">
        <v>135</v>
      </c>
      <c r="N236" s="24" t="s">
        <v>242</v>
      </c>
      <c r="O236" s="78">
        <v>20</v>
      </c>
      <c r="Z236">
        <f t="shared" ca="1" si="18"/>
        <v>6</v>
      </c>
    </row>
    <row r="237" spans="2:26" x14ac:dyDescent="0.2">
      <c r="B237" s="71" t="s">
        <v>14</v>
      </c>
      <c r="C237" s="72" t="str">
        <f t="shared" si="15"/>
        <v>Lakeland Lanes</v>
      </c>
      <c r="D237" s="22" t="s">
        <v>154</v>
      </c>
      <c r="E237" s="4" t="str">
        <f t="shared" si="16"/>
        <v>Horno Microonda "Rex"</v>
      </c>
      <c r="F237" s="60">
        <f t="shared" si="17"/>
        <v>485</v>
      </c>
      <c r="G237" s="5">
        <v>37932</v>
      </c>
      <c r="H237" s="74">
        <v>4</v>
      </c>
      <c r="I237" s="75">
        <f t="shared" si="19"/>
        <v>1940</v>
      </c>
      <c r="J237" s="76" t="s">
        <v>195</v>
      </c>
      <c r="K237" s="76" t="s">
        <v>32</v>
      </c>
      <c r="L237" s="76" t="s">
        <v>139</v>
      </c>
      <c r="M237" s="76" t="s">
        <v>137</v>
      </c>
      <c r="N237" s="24" t="s">
        <v>239</v>
      </c>
      <c r="O237" s="78">
        <v>38</v>
      </c>
      <c r="Z237">
        <f t="shared" ca="1" si="18"/>
        <v>13</v>
      </c>
    </row>
    <row r="238" spans="2:26" x14ac:dyDescent="0.2">
      <c r="B238" s="71" t="s">
        <v>13</v>
      </c>
      <c r="C238" s="72" t="str">
        <f t="shared" si="15"/>
        <v>Lakeland Gifts</v>
      </c>
      <c r="D238" s="22" t="s">
        <v>148</v>
      </c>
      <c r="E238" s="4" t="str">
        <f t="shared" si="16"/>
        <v>Lavadora - Frigidaire -Fws-839Zcs</v>
      </c>
      <c r="F238" s="60">
        <f t="shared" si="17"/>
        <v>1599</v>
      </c>
      <c r="G238" s="5">
        <v>37873</v>
      </c>
      <c r="H238" s="74">
        <v>6</v>
      </c>
      <c r="I238" s="75">
        <f t="shared" si="19"/>
        <v>9594</v>
      </c>
      <c r="J238" s="76" t="s">
        <v>127</v>
      </c>
      <c r="K238" s="76" t="s">
        <v>26</v>
      </c>
      <c r="L238" s="76" t="s">
        <v>141</v>
      </c>
      <c r="M238" s="76" t="s">
        <v>136</v>
      </c>
      <c r="N238" s="24" t="s">
        <v>240</v>
      </c>
      <c r="O238" s="78">
        <v>40</v>
      </c>
      <c r="Z238">
        <f t="shared" ca="1" si="18"/>
        <v>24</v>
      </c>
    </row>
    <row r="239" spans="2:26" x14ac:dyDescent="0.2">
      <c r="B239" s="71" t="s">
        <v>14</v>
      </c>
      <c r="C239" s="72" t="str">
        <f t="shared" si="15"/>
        <v>Stepforth Hardware</v>
      </c>
      <c r="D239" s="22" t="s">
        <v>146</v>
      </c>
      <c r="E239" s="4" t="str">
        <f t="shared" si="16"/>
        <v>Tv Plasma - Panasonic Tc-P42C2L</v>
      </c>
      <c r="F239" s="60">
        <f t="shared" si="17"/>
        <v>2199</v>
      </c>
      <c r="G239" s="5">
        <v>37828</v>
      </c>
      <c r="H239" s="74">
        <v>6</v>
      </c>
      <c r="I239" s="75">
        <f t="shared" si="19"/>
        <v>13194</v>
      </c>
      <c r="J239" s="76" t="s">
        <v>185</v>
      </c>
      <c r="K239" s="76" t="s">
        <v>26</v>
      </c>
      <c r="L239" s="76" t="s">
        <v>139</v>
      </c>
      <c r="M239" s="76" t="s">
        <v>137</v>
      </c>
      <c r="N239" s="24" t="s">
        <v>246</v>
      </c>
      <c r="O239" s="78">
        <v>33</v>
      </c>
      <c r="Z239">
        <f t="shared" ca="1" si="18"/>
        <v>35</v>
      </c>
    </row>
    <row r="240" spans="2:26" x14ac:dyDescent="0.2">
      <c r="B240" s="71" t="s">
        <v>20</v>
      </c>
      <c r="C240" s="72" t="str">
        <f t="shared" si="15"/>
        <v>Sally Breaux Family</v>
      </c>
      <c r="D240" s="22" t="s">
        <v>148</v>
      </c>
      <c r="E240" s="4" t="str">
        <f t="shared" si="16"/>
        <v>Tv Lcd - Sony Bravia Klv-40Bx400</v>
      </c>
      <c r="F240" s="60">
        <f t="shared" si="17"/>
        <v>3399</v>
      </c>
      <c r="G240" s="5">
        <v>37818</v>
      </c>
      <c r="H240" s="74">
        <v>2</v>
      </c>
      <c r="I240" s="75">
        <f t="shared" si="19"/>
        <v>6798</v>
      </c>
      <c r="J240" s="76" t="s">
        <v>174</v>
      </c>
      <c r="K240" s="76" t="s">
        <v>29</v>
      </c>
      <c r="L240" s="76" t="s">
        <v>141</v>
      </c>
      <c r="M240" s="76" t="s">
        <v>135</v>
      </c>
      <c r="N240" s="24" t="s">
        <v>243</v>
      </c>
      <c r="O240" s="78">
        <v>37</v>
      </c>
      <c r="Z240">
        <f t="shared" ca="1" si="18"/>
        <v>41</v>
      </c>
    </row>
    <row r="241" spans="2:26" x14ac:dyDescent="0.2">
      <c r="B241" s="71" t="s">
        <v>17</v>
      </c>
      <c r="C241" s="72" t="str">
        <f t="shared" si="15"/>
        <v>Kevin Karls</v>
      </c>
      <c r="D241" s="22" t="s">
        <v>7</v>
      </c>
      <c r="E241" s="4" t="str">
        <f t="shared" si="16"/>
        <v>Cocina A Gas — Emp804Cx0</v>
      </c>
      <c r="F241" s="60">
        <f t="shared" si="17"/>
        <v>1699</v>
      </c>
      <c r="G241" s="5">
        <v>37879</v>
      </c>
      <c r="H241" s="74">
        <v>17</v>
      </c>
      <c r="I241" s="75">
        <f t="shared" si="19"/>
        <v>28883</v>
      </c>
      <c r="J241" s="76" t="s">
        <v>198</v>
      </c>
      <c r="K241" s="76" t="s">
        <v>27</v>
      </c>
      <c r="L241" s="76" t="s">
        <v>143</v>
      </c>
      <c r="M241" s="76" t="s">
        <v>137</v>
      </c>
      <c r="N241" s="24" t="s">
        <v>259</v>
      </c>
      <c r="O241" s="78">
        <v>24</v>
      </c>
      <c r="Z241">
        <f t="shared" ca="1" si="18"/>
        <v>31</v>
      </c>
    </row>
    <row r="242" spans="2:26" x14ac:dyDescent="0.2">
      <c r="B242" s="71" t="s">
        <v>16</v>
      </c>
      <c r="C242" s="72" t="str">
        <f t="shared" si="15"/>
        <v>Miller's Grocery</v>
      </c>
      <c r="D242" s="22" t="s">
        <v>154</v>
      </c>
      <c r="E242" s="4" t="str">
        <f t="shared" si="16"/>
        <v>Congeladora - Frigidaire Glfc-1326 Fw</v>
      </c>
      <c r="F242" s="60">
        <f t="shared" si="17"/>
        <v>2249</v>
      </c>
      <c r="G242" s="5">
        <v>37860</v>
      </c>
      <c r="H242" s="74">
        <v>16</v>
      </c>
      <c r="I242" s="75">
        <f t="shared" si="19"/>
        <v>35984</v>
      </c>
      <c r="J242" s="76" t="s">
        <v>198</v>
      </c>
      <c r="K242" s="76" t="s">
        <v>32</v>
      </c>
      <c r="L242" s="76" t="s">
        <v>141</v>
      </c>
      <c r="M242" s="76" t="s">
        <v>136</v>
      </c>
      <c r="N242" s="24" t="s">
        <v>257</v>
      </c>
      <c r="O242" s="78">
        <v>27</v>
      </c>
      <c r="Z242">
        <f t="shared" ca="1" si="18"/>
        <v>18</v>
      </c>
    </row>
    <row r="243" spans="2:26" x14ac:dyDescent="0.2">
      <c r="B243" s="71" t="s">
        <v>19</v>
      </c>
      <c r="C243" s="72" t="str">
        <f t="shared" si="15"/>
        <v>Westside Mall</v>
      </c>
      <c r="D243" s="22" t="s">
        <v>150</v>
      </c>
      <c r="E243" s="4" t="str">
        <f t="shared" si="16"/>
        <v>Equipo De Sonido 800 W Con Woffer 3X</v>
      </c>
      <c r="F243" s="60">
        <f t="shared" si="17"/>
        <v>3810</v>
      </c>
      <c r="G243" s="5">
        <v>37868</v>
      </c>
      <c r="H243" s="74">
        <v>6</v>
      </c>
      <c r="I243" s="75">
        <f t="shared" si="19"/>
        <v>22860</v>
      </c>
      <c r="J243" s="76" t="s">
        <v>197</v>
      </c>
      <c r="K243" s="76" t="s">
        <v>26</v>
      </c>
      <c r="L243" s="76" t="s">
        <v>143</v>
      </c>
      <c r="M243" s="76" t="s">
        <v>135</v>
      </c>
      <c r="N243" s="24" t="s">
        <v>249</v>
      </c>
      <c r="O243" s="78">
        <v>15</v>
      </c>
      <c r="Z243">
        <f t="shared" ca="1" si="18"/>
        <v>13</v>
      </c>
    </row>
    <row r="244" spans="2:26" x14ac:dyDescent="0.2">
      <c r="B244" s="71" t="s">
        <v>20</v>
      </c>
      <c r="C244" s="72" t="str">
        <f t="shared" si="15"/>
        <v>Andy Ramirez</v>
      </c>
      <c r="D244" s="22" t="s">
        <v>162</v>
      </c>
      <c r="E244" s="4" t="str">
        <f t="shared" si="16"/>
        <v>Lavadora - Frigidaire -Fws-839Zcs</v>
      </c>
      <c r="F244" s="60">
        <f t="shared" si="17"/>
        <v>1599</v>
      </c>
      <c r="G244" s="5">
        <v>37846</v>
      </c>
      <c r="H244" s="74">
        <v>17</v>
      </c>
      <c r="I244" s="75">
        <f t="shared" si="19"/>
        <v>27183</v>
      </c>
      <c r="J244" s="76" t="s">
        <v>174</v>
      </c>
      <c r="K244" s="76" t="s">
        <v>33</v>
      </c>
      <c r="L244" s="76" t="s">
        <v>142</v>
      </c>
      <c r="M244" s="76" t="s">
        <v>135</v>
      </c>
      <c r="N244" s="24" t="s">
        <v>240</v>
      </c>
      <c r="O244" s="78">
        <v>23</v>
      </c>
      <c r="Z244">
        <f t="shared" ca="1" si="18"/>
        <v>22</v>
      </c>
    </row>
    <row r="245" spans="2:26" x14ac:dyDescent="0.2">
      <c r="B245" s="71" t="s">
        <v>16</v>
      </c>
      <c r="C245" s="72" t="str">
        <f t="shared" si="15"/>
        <v>Sidney Deans Family</v>
      </c>
      <c r="D245" s="22" t="s">
        <v>160</v>
      </c>
      <c r="E245" s="4" t="str">
        <f t="shared" si="16"/>
        <v>Cocina A Gas — Emp804Cx0</v>
      </c>
      <c r="F245" s="60">
        <f t="shared" si="17"/>
        <v>1699</v>
      </c>
      <c r="G245" s="5">
        <v>37880</v>
      </c>
      <c r="H245" s="74">
        <v>16</v>
      </c>
      <c r="I245" s="75">
        <f t="shared" si="19"/>
        <v>27184</v>
      </c>
      <c r="J245" s="76" t="s">
        <v>189</v>
      </c>
      <c r="K245" s="76" t="s">
        <v>33</v>
      </c>
      <c r="L245" s="76" t="s">
        <v>140</v>
      </c>
      <c r="M245" s="76" t="s">
        <v>136</v>
      </c>
      <c r="N245" s="24" t="s">
        <v>259</v>
      </c>
      <c r="O245" s="78">
        <v>13</v>
      </c>
      <c r="Z245">
        <f t="shared" ca="1" si="18"/>
        <v>40</v>
      </c>
    </row>
    <row r="246" spans="2:26" x14ac:dyDescent="0.2">
      <c r="B246" s="71" t="s">
        <v>21</v>
      </c>
      <c r="C246" s="72" t="str">
        <f t="shared" si="15"/>
        <v>Phipps Auto</v>
      </c>
      <c r="D246" s="22" t="s">
        <v>159</v>
      </c>
      <c r="E246" s="4" t="str">
        <f t="shared" si="16"/>
        <v>Cocina A Gas — Titanium Tx1G-0Pe</v>
      </c>
      <c r="F246" s="60">
        <f t="shared" si="17"/>
        <v>849</v>
      </c>
      <c r="G246" s="5">
        <v>37914</v>
      </c>
      <c r="H246" s="74">
        <v>16</v>
      </c>
      <c r="I246" s="75">
        <f t="shared" si="19"/>
        <v>13584</v>
      </c>
      <c r="J246" s="76" t="s">
        <v>176</v>
      </c>
      <c r="K246" s="76" t="s">
        <v>35</v>
      </c>
      <c r="L246" s="76" t="s">
        <v>140</v>
      </c>
      <c r="M246" s="76" t="s">
        <v>136</v>
      </c>
      <c r="N246" s="24" t="s">
        <v>238</v>
      </c>
      <c r="O246" s="78">
        <v>25</v>
      </c>
      <c r="Z246">
        <f t="shared" ca="1" si="18"/>
        <v>35</v>
      </c>
    </row>
    <row r="247" spans="2:26" x14ac:dyDescent="0.2">
      <c r="B247" s="71" t="s">
        <v>20</v>
      </c>
      <c r="C247" s="72" t="str">
        <f t="shared" si="15"/>
        <v>Music Store</v>
      </c>
      <c r="D247" s="22" t="s">
        <v>166</v>
      </c>
      <c r="E247" s="4" t="str">
        <f t="shared" si="16"/>
        <v>Lavadora - Frigidaire -Fws-839Zcs</v>
      </c>
      <c r="F247" s="60">
        <f t="shared" si="17"/>
        <v>1599</v>
      </c>
      <c r="G247" s="5">
        <v>37926</v>
      </c>
      <c r="H247" s="74">
        <v>12</v>
      </c>
      <c r="I247" s="75">
        <f t="shared" si="19"/>
        <v>19188</v>
      </c>
      <c r="J247" s="76" t="s">
        <v>174</v>
      </c>
      <c r="K247" s="76" t="s">
        <v>41</v>
      </c>
      <c r="L247" s="76" t="s">
        <v>140</v>
      </c>
      <c r="M247" s="76" t="s">
        <v>136</v>
      </c>
      <c r="N247" s="24" t="s">
        <v>240</v>
      </c>
      <c r="O247" s="78">
        <v>34</v>
      </c>
      <c r="Z247">
        <f t="shared" ca="1" si="18"/>
        <v>8</v>
      </c>
    </row>
    <row r="248" spans="2:26" x14ac:dyDescent="0.2">
      <c r="B248" s="71" t="s">
        <v>15</v>
      </c>
      <c r="C248" s="72" t="str">
        <f t="shared" si="15"/>
        <v>Andy Ramirez</v>
      </c>
      <c r="D248" s="22" t="s">
        <v>150</v>
      </c>
      <c r="E248" s="4" t="str">
        <f t="shared" si="16"/>
        <v>Minicomponente - Sony Mhc-Ec99</v>
      </c>
      <c r="F248" s="60">
        <f t="shared" si="17"/>
        <v>799</v>
      </c>
      <c r="G248" s="5">
        <v>37862</v>
      </c>
      <c r="H248" s="74">
        <v>5</v>
      </c>
      <c r="I248" s="75">
        <f t="shared" si="19"/>
        <v>3995</v>
      </c>
      <c r="J248" s="76" t="s">
        <v>175</v>
      </c>
      <c r="K248" s="76" t="s">
        <v>40</v>
      </c>
      <c r="L248" s="76" t="s">
        <v>138</v>
      </c>
      <c r="M248" s="76" t="s">
        <v>135</v>
      </c>
      <c r="N248" s="24" t="s">
        <v>254</v>
      </c>
      <c r="O248" s="78">
        <v>23</v>
      </c>
      <c r="Z248">
        <f t="shared" ca="1" si="18"/>
        <v>19</v>
      </c>
    </row>
    <row r="249" spans="2:26" x14ac:dyDescent="0.2">
      <c r="B249" s="71" t="s">
        <v>14</v>
      </c>
      <c r="C249" s="72" t="str">
        <f t="shared" si="15"/>
        <v>Phipps Auto</v>
      </c>
      <c r="D249" s="22" t="s">
        <v>168</v>
      </c>
      <c r="E249" s="4" t="str">
        <f t="shared" si="16"/>
        <v>Cámara Digital Panasonic Dmcsd-Fh1 S</v>
      </c>
      <c r="F249" s="60">
        <f t="shared" si="17"/>
        <v>799</v>
      </c>
      <c r="G249" s="5">
        <v>37828</v>
      </c>
      <c r="H249" s="74">
        <v>2</v>
      </c>
      <c r="I249" s="75">
        <f t="shared" si="19"/>
        <v>1598</v>
      </c>
      <c r="J249" s="76" t="s">
        <v>173</v>
      </c>
      <c r="K249" s="76" t="s">
        <v>32</v>
      </c>
      <c r="L249" s="76" t="s">
        <v>143</v>
      </c>
      <c r="M249" s="76" t="s">
        <v>136</v>
      </c>
      <c r="N249" s="24" t="s">
        <v>252</v>
      </c>
      <c r="O249" s="78">
        <v>25</v>
      </c>
      <c r="Z249">
        <f t="shared" ca="1" si="18"/>
        <v>17</v>
      </c>
    </row>
    <row r="250" spans="2:26" x14ac:dyDescent="0.2">
      <c r="B250" s="71" t="s">
        <v>22</v>
      </c>
      <c r="C250" s="72" t="str">
        <f t="shared" si="15"/>
        <v>Whole Foods Bakery</v>
      </c>
      <c r="D250" s="22" t="s">
        <v>161</v>
      </c>
      <c r="E250" s="4" t="str">
        <f t="shared" si="16"/>
        <v>Tv Lcd - Panasonic Tc-L32C22L</v>
      </c>
      <c r="F250" s="60">
        <f t="shared" si="17"/>
        <v>1599</v>
      </c>
      <c r="G250" s="5">
        <v>37938</v>
      </c>
      <c r="H250" s="74">
        <v>6</v>
      </c>
      <c r="I250" s="75">
        <f t="shared" si="19"/>
        <v>9594</v>
      </c>
      <c r="J250" s="76" t="s">
        <v>174</v>
      </c>
      <c r="K250" s="76" t="s">
        <v>39</v>
      </c>
      <c r="L250" s="76" t="s">
        <v>142</v>
      </c>
      <c r="M250" s="76" t="s">
        <v>135</v>
      </c>
      <c r="N250" s="24" t="s">
        <v>244</v>
      </c>
      <c r="O250" s="78">
        <v>4</v>
      </c>
      <c r="Z250">
        <f t="shared" ca="1" si="18"/>
        <v>14</v>
      </c>
    </row>
    <row r="251" spans="2:26" x14ac:dyDescent="0.2">
      <c r="B251" s="71" t="s">
        <v>20</v>
      </c>
      <c r="C251" s="72" t="str">
        <f t="shared" si="15"/>
        <v>Greenwood Bakery</v>
      </c>
      <c r="D251" s="22" t="s">
        <v>155</v>
      </c>
      <c r="E251" s="4" t="str">
        <f t="shared" si="16"/>
        <v>Equipo De Sonido 1200 W</v>
      </c>
      <c r="F251" s="60">
        <f t="shared" si="17"/>
        <v>2069</v>
      </c>
      <c r="G251" s="5">
        <v>37895</v>
      </c>
      <c r="H251" s="74">
        <v>11</v>
      </c>
      <c r="I251" s="75">
        <f t="shared" si="19"/>
        <v>22759</v>
      </c>
      <c r="J251" s="76" t="s">
        <v>185</v>
      </c>
      <c r="K251" s="76" t="s">
        <v>39</v>
      </c>
      <c r="L251" s="76" t="s">
        <v>139</v>
      </c>
      <c r="M251" s="76" t="s">
        <v>135</v>
      </c>
      <c r="N251" s="24" t="s">
        <v>237</v>
      </c>
      <c r="O251" s="78">
        <v>16</v>
      </c>
      <c r="Z251">
        <f t="shared" ca="1" si="18"/>
        <v>1</v>
      </c>
    </row>
    <row r="252" spans="2:26" x14ac:dyDescent="0.2">
      <c r="B252" s="71" t="s">
        <v>14</v>
      </c>
      <c r="C252" s="72" t="str">
        <f t="shared" si="15"/>
        <v>Barry Dawes</v>
      </c>
      <c r="D252" s="22" t="s">
        <v>159</v>
      </c>
      <c r="E252" s="4" t="str">
        <f t="shared" si="16"/>
        <v>Equipo De Sonido 800 W Con Woffer 3X</v>
      </c>
      <c r="F252" s="60">
        <f t="shared" si="17"/>
        <v>3810</v>
      </c>
      <c r="G252" s="5">
        <v>37857</v>
      </c>
      <c r="H252" s="74">
        <v>20</v>
      </c>
      <c r="I252" s="75">
        <f t="shared" si="19"/>
        <v>76200</v>
      </c>
      <c r="J252" s="76" t="s">
        <v>206</v>
      </c>
      <c r="K252" s="76" t="s">
        <v>33</v>
      </c>
      <c r="L252" s="76" t="s">
        <v>143</v>
      </c>
      <c r="M252" s="76" t="s">
        <v>137</v>
      </c>
      <c r="N252" s="24" t="s">
        <v>249</v>
      </c>
      <c r="O252" s="78">
        <v>7</v>
      </c>
      <c r="Z252">
        <f t="shared" ca="1" si="18"/>
        <v>39</v>
      </c>
    </row>
    <row r="253" spans="2:26" x14ac:dyDescent="0.2">
      <c r="B253" s="71" t="s">
        <v>22</v>
      </c>
      <c r="C253" s="72" t="str">
        <f t="shared" si="15"/>
        <v>Music Store</v>
      </c>
      <c r="D253" s="22" t="s">
        <v>152</v>
      </c>
      <c r="E253" s="4" t="str">
        <f t="shared" si="16"/>
        <v>Minicomponente - Sony Mhc-Ec99</v>
      </c>
      <c r="F253" s="60">
        <f t="shared" si="17"/>
        <v>799</v>
      </c>
      <c r="G253" s="5">
        <v>37857</v>
      </c>
      <c r="H253" s="74">
        <v>9</v>
      </c>
      <c r="I253" s="75">
        <f t="shared" si="19"/>
        <v>7191</v>
      </c>
      <c r="J253" s="76" t="s">
        <v>178</v>
      </c>
      <c r="K253" s="76" t="s">
        <v>33</v>
      </c>
      <c r="L253" s="76" t="s">
        <v>141</v>
      </c>
      <c r="M253" s="76" t="s">
        <v>136</v>
      </c>
      <c r="N253" s="24" t="s">
        <v>254</v>
      </c>
      <c r="O253" s="78">
        <v>34</v>
      </c>
      <c r="Z253">
        <f t="shared" ca="1" si="18"/>
        <v>7</v>
      </c>
    </row>
    <row r="254" spans="2:26" x14ac:dyDescent="0.2">
      <c r="B254" s="71" t="s">
        <v>14</v>
      </c>
      <c r="C254" s="72" t="str">
        <f t="shared" si="15"/>
        <v>Lakeland Gifts</v>
      </c>
      <c r="D254" s="22" t="s">
        <v>169</v>
      </c>
      <c r="E254" s="4" t="str">
        <f t="shared" si="16"/>
        <v>Cocina A Gas — Titanium Tx1G-0Pe</v>
      </c>
      <c r="F254" s="60">
        <f t="shared" si="17"/>
        <v>849</v>
      </c>
      <c r="G254" s="5">
        <v>37805</v>
      </c>
      <c r="H254" s="74">
        <v>7</v>
      </c>
      <c r="I254" s="75">
        <f t="shared" si="19"/>
        <v>5943</v>
      </c>
      <c r="J254" s="76" t="s">
        <v>207</v>
      </c>
      <c r="K254" s="76" t="s">
        <v>28</v>
      </c>
      <c r="L254" s="76" t="s">
        <v>142</v>
      </c>
      <c r="M254" s="76" t="s">
        <v>137</v>
      </c>
      <c r="N254" s="24" t="s">
        <v>238</v>
      </c>
      <c r="O254" s="78">
        <v>40</v>
      </c>
      <c r="Z254">
        <f t="shared" ca="1" si="18"/>
        <v>24</v>
      </c>
    </row>
    <row r="255" spans="2:26" x14ac:dyDescent="0.2">
      <c r="B255" s="71" t="s">
        <v>20</v>
      </c>
      <c r="C255" s="72" t="str">
        <f t="shared" si="15"/>
        <v>Whole Foods Bakery</v>
      </c>
      <c r="D255" s="22" t="s">
        <v>7</v>
      </c>
      <c r="E255" s="4" t="str">
        <f t="shared" si="16"/>
        <v>Tv Lcd - Panasonic Tc-L32C22L</v>
      </c>
      <c r="F255" s="60">
        <f t="shared" si="17"/>
        <v>1599</v>
      </c>
      <c r="G255" s="5">
        <v>37880</v>
      </c>
      <c r="H255" s="74">
        <v>8</v>
      </c>
      <c r="I255" s="75">
        <f t="shared" si="19"/>
        <v>12792</v>
      </c>
      <c r="J255" s="76" t="s">
        <v>187</v>
      </c>
      <c r="K255" s="76" t="s">
        <v>26</v>
      </c>
      <c r="L255" s="76" t="s">
        <v>138</v>
      </c>
      <c r="M255" s="76" t="s">
        <v>135</v>
      </c>
      <c r="N255" s="24" t="s">
        <v>244</v>
      </c>
      <c r="O255" s="78">
        <v>4</v>
      </c>
      <c r="Z255">
        <f t="shared" ca="1" si="18"/>
        <v>35</v>
      </c>
    </row>
    <row r="256" spans="2:26" x14ac:dyDescent="0.2">
      <c r="B256" s="71" t="s">
        <v>16</v>
      </c>
      <c r="C256" s="72" t="str">
        <f t="shared" si="15"/>
        <v>Westside Mall</v>
      </c>
      <c r="D256" s="22" t="s">
        <v>164</v>
      </c>
      <c r="E256" s="4" t="str">
        <f t="shared" si="16"/>
        <v>Lavadora - Frigidaire -Fws-839Zcs</v>
      </c>
      <c r="F256" s="60">
        <f t="shared" si="17"/>
        <v>1599</v>
      </c>
      <c r="G256" s="5">
        <v>37928</v>
      </c>
      <c r="H256" s="74">
        <v>3</v>
      </c>
      <c r="I256" s="75">
        <f t="shared" si="19"/>
        <v>4797</v>
      </c>
      <c r="J256" s="76" t="s">
        <v>173</v>
      </c>
      <c r="K256" s="76" t="s">
        <v>40</v>
      </c>
      <c r="L256" s="76" t="s">
        <v>143</v>
      </c>
      <c r="M256" s="76" t="s">
        <v>137</v>
      </c>
      <c r="N256" s="24" t="s">
        <v>240</v>
      </c>
      <c r="O256" s="78">
        <v>15</v>
      </c>
      <c r="Z256">
        <f t="shared" ca="1" si="18"/>
        <v>18</v>
      </c>
    </row>
    <row r="257" spans="2:26" x14ac:dyDescent="0.2">
      <c r="B257" s="71" t="s">
        <v>19</v>
      </c>
      <c r="C257" s="72" t="str">
        <f t="shared" si="15"/>
        <v>Thomas Kemp</v>
      </c>
      <c r="D257" s="22" t="s">
        <v>149</v>
      </c>
      <c r="E257" s="4" t="str">
        <f t="shared" si="16"/>
        <v>Combo Autoradio + Parlantes - Sony</v>
      </c>
      <c r="F257" s="60">
        <f t="shared" si="17"/>
        <v>400</v>
      </c>
      <c r="G257" s="5">
        <v>37920</v>
      </c>
      <c r="H257" s="74">
        <v>10</v>
      </c>
      <c r="I257" s="75">
        <f t="shared" si="19"/>
        <v>4000</v>
      </c>
      <c r="J257" s="76" t="s">
        <v>174</v>
      </c>
      <c r="K257" s="76" t="s">
        <v>30</v>
      </c>
      <c r="L257" s="76" t="s">
        <v>142</v>
      </c>
      <c r="M257" s="76" t="s">
        <v>135</v>
      </c>
      <c r="N257" s="24" t="s">
        <v>256</v>
      </c>
      <c r="O257" s="78">
        <v>36</v>
      </c>
      <c r="Z257">
        <f t="shared" ca="1" si="18"/>
        <v>42</v>
      </c>
    </row>
    <row r="258" spans="2:26" x14ac:dyDescent="0.2">
      <c r="B258" s="71" t="s">
        <v>21</v>
      </c>
      <c r="C258" s="72" t="str">
        <f t="shared" si="15"/>
        <v>Nancy Yi</v>
      </c>
      <c r="D258" s="22" t="s">
        <v>168</v>
      </c>
      <c r="E258" s="4" t="str">
        <f t="shared" si="16"/>
        <v>Cámara Digital Panasonic Dmcsd-Fh1 S</v>
      </c>
      <c r="F258" s="60">
        <f t="shared" si="17"/>
        <v>799</v>
      </c>
      <c r="G258" s="5">
        <v>37818</v>
      </c>
      <c r="H258" s="74">
        <v>20</v>
      </c>
      <c r="I258" s="75">
        <f t="shared" si="19"/>
        <v>15980</v>
      </c>
      <c r="J258" s="76" t="s">
        <v>189</v>
      </c>
      <c r="K258" s="76" t="s">
        <v>41</v>
      </c>
      <c r="L258" s="76" t="s">
        <v>141</v>
      </c>
      <c r="M258" s="76" t="s">
        <v>136</v>
      </c>
      <c r="N258" s="24" t="s">
        <v>252</v>
      </c>
      <c r="O258" s="78">
        <v>39</v>
      </c>
      <c r="Z258">
        <f t="shared" ca="1" si="18"/>
        <v>38</v>
      </c>
    </row>
    <row r="259" spans="2:26" x14ac:dyDescent="0.2">
      <c r="B259" s="71" t="s">
        <v>13</v>
      </c>
      <c r="C259" s="72" t="str">
        <f t="shared" si="15"/>
        <v>Terry's Gifts</v>
      </c>
      <c r="D259" s="22" t="s">
        <v>134</v>
      </c>
      <c r="E259" s="4" t="str">
        <f t="shared" si="16"/>
        <v>Tv Lcd - Panasonic Tc-L32C22L</v>
      </c>
      <c r="F259" s="60">
        <f t="shared" si="17"/>
        <v>1599</v>
      </c>
      <c r="G259" s="5">
        <v>37893</v>
      </c>
      <c r="H259" s="74">
        <v>17</v>
      </c>
      <c r="I259" s="75">
        <f t="shared" si="19"/>
        <v>27183</v>
      </c>
      <c r="J259" s="76" t="s">
        <v>185</v>
      </c>
      <c r="K259" s="76" t="s">
        <v>38</v>
      </c>
      <c r="L259" s="76" t="s">
        <v>142</v>
      </c>
      <c r="M259" s="76" t="s">
        <v>135</v>
      </c>
      <c r="N259" s="24" t="s">
        <v>244</v>
      </c>
      <c r="O259" s="78">
        <v>30</v>
      </c>
      <c r="Z259">
        <f t="shared" ca="1" si="18"/>
        <v>8</v>
      </c>
    </row>
    <row r="260" spans="2:26" x14ac:dyDescent="0.2">
      <c r="B260" s="71" t="s">
        <v>14</v>
      </c>
      <c r="C260" s="72" t="str">
        <f t="shared" si="15"/>
        <v>Cindy Alvarez</v>
      </c>
      <c r="D260" s="22" t="s">
        <v>161</v>
      </c>
      <c r="E260" s="4" t="str">
        <f t="shared" si="16"/>
        <v>Cámara De Video Panasonic Sdrsd-S50Pu-K</v>
      </c>
      <c r="F260" s="60">
        <f t="shared" si="17"/>
        <v>999</v>
      </c>
      <c r="G260" s="5">
        <v>37942</v>
      </c>
      <c r="H260" s="74">
        <v>19</v>
      </c>
      <c r="I260" s="75">
        <f t="shared" si="19"/>
        <v>18981</v>
      </c>
      <c r="J260" s="76" t="s">
        <v>174</v>
      </c>
      <c r="K260" s="76" t="s">
        <v>27</v>
      </c>
      <c r="L260" s="76" t="s">
        <v>141</v>
      </c>
      <c r="M260" s="76" t="s">
        <v>135</v>
      </c>
      <c r="N260" s="24" t="s">
        <v>251</v>
      </c>
      <c r="O260" s="78">
        <v>28</v>
      </c>
      <c r="Z260">
        <f t="shared" ca="1" si="18"/>
        <v>14</v>
      </c>
    </row>
    <row r="261" spans="2:26" x14ac:dyDescent="0.2">
      <c r="B261" s="71" t="s">
        <v>19</v>
      </c>
      <c r="C261" s="72" t="str">
        <f t="shared" si="15"/>
        <v>Juan Williams</v>
      </c>
      <c r="D261" s="22" t="s">
        <v>159</v>
      </c>
      <c r="E261" s="4" t="str">
        <f t="shared" si="16"/>
        <v>Cámara Digital — Coolpix S-225</v>
      </c>
      <c r="F261" s="60">
        <f t="shared" si="17"/>
        <v>999</v>
      </c>
      <c r="G261" s="5">
        <v>37861</v>
      </c>
      <c r="H261" s="74">
        <v>11</v>
      </c>
      <c r="I261" s="75">
        <f t="shared" si="19"/>
        <v>10989</v>
      </c>
      <c r="J261" s="76" t="s">
        <v>180</v>
      </c>
      <c r="K261" s="76" t="s">
        <v>34</v>
      </c>
      <c r="L261" s="76" t="s">
        <v>140</v>
      </c>
      <c r="M261" s="76" t="s">
        <v>137</v>
      </c>
      <c r="N261" s="24" t="s">
        <v>258</v>
      </c>
      <c r="O261" s="78">
        <v>29</v>
      </c>
      <c r="Z261">
        <f t="shared" ca="1" si="18"/>
        <v>12</v>
      </c>
    </row>
    <row r="262" spans="2:26" x14ac:dyDescent="0.2">
      <c r="B262" s="71" t="s">
        <v>20</v>
      </c>
      <c r="C262" s="72" t="str">
        <f t="shared" si="15"/>
        <v>National Endowment of the Arts</v>
      </c>
      <c r="D262" s="22" t="s">
        <v>160</v>
      </c>
      <c r="E262" s="4" t="str">
        <f t="shared" si="16"/>
        <v>Cámara Digital - Sony Cyber-Shot Dsc-S2000</v>
      </c>
      <c r="F262" s="60">
        <f t="shared" si="17"/>
        <v>399</v>
      </c>
      <c r="G262" s="5">
        <v>37851</v>
      </c>
      <c r="H262" s="74">
        <v>9</v>
      </c>
      <c r="I262" s="75">
        <f t="shared" si="19"/>
        <v>3591</v>
      </c>
      <c r="J262" s="76" t="s">
        <v>183</v>
      </c>
      <c r="K262" s="76" t="s">
        <v>33</v>
      </c>
      <c r="L262" s="76" t="s">
        <v>139</v>
      </c>
      <c r="M262" s="76" t="s">
        <v>135</v>
      </c>
      <c r="N262" s="24" t="s">
        <v>253</v>
      </c>
      <c r="O262" s="78">
        <v>19</v>
      </c>
      <c r="Z262">
        <f t="shared" ca="1" si="18"/>
        <v>31</v>
      </c>
    </row>
    <row r="263" spans="2:26" x14ac:dyDescent="0.2">
      <c r="B263" s="71" t="s">
        <v>20</v>
      </c>
      <c r="C263" s="72" t="str">
        <f t="shared" si="15"/>
        <v>Linda Greene</v>
      </c>
      <c r="D263" s="22" t="s">
        <v>155</v>
      </c>
      <c r="E263" s="4" t="str">
        <f t="shared" si="16"/>
        <v>Horno Microonda "Rex"</v>
      </c>
      <c r="F263" s="60">
        <f t="shared" si="17"/>
        <v>485</v>
      </c>
      <c r="G263" s="5">
        <v>37862</v>
      </c>
      <c r="H263" s="74">
        <v>4</v>
      </c>
      <c r="I263" s="75">
        <f t="shared" si="19"/>
        <v>1940</v>
      </c>
      <c r="J263" s="76" t="s">
        <v>191</v>
      </c>
      <c r="K263" s="76" t="s">
        <v>34</v>
      </c>
      <c r="L263" s="76" t="s">
        <v>141</v>
      </c>
      <c r="M263" s="76" t="s">
        <v>137</v>
      </c>
      <c r="N263" s="24" t="s">
        <v>239</v>
      </c>
      <c r="O263" s="78">
        <v>8</v>
      </c>
      <c r="Z263">
        <f t="shared" ca="1" si="18"/>
        <v>6</v>
      </c>
    </row>
    <row r="264" spans="2:26" x14ac:dyDescent="0.2">
      <c r="B264" s="71" t="s">
        <v>18</v>
      </c>
      <c r="C264" s="72" t="str">
        <f t="shared" si="15"/>
        <v>Westside Mall</v>
      </c>
      <c r="D264" s="22" t="s">
        <v>158</v>
      </c>
      <c r="E264" s="4" t="str">
        <f t="shared" si="16"/>
        <v>Equipo De Sonido 1200 W</v>
      </c>
      <c r="F264" s="60">
        <f t="shared" si="17"/>
        <v>2069</v>
      </c>
      <c r="G264" s="5">
        <v>37920</v>
      </c>
      <c r="H264" s="74">
        <v>11</v>
      </c>
      <c r="I264" s="75">
        <f t="shared" si="19"/>
        <v>22759</v>
      </c>
      <c r="J264" s="76" t="s">
        <v>199</v>
      </c>
      <c r="K264" s="76" t="s">
        <v>27</v>
      </c>
      <c r="L264" s="76" t="s">
        <v>138</v>
      </c>
      <c r="M264" s="76" t="s">
        <v>135</v>
      </c>
      <c r="N264" s="24" t="s">
        <v>237</v>
      </c>
      <c r="O264" s="78">
        <v>15</v>
      </c>
      <c r="Z264">
        <f t="shared" ca="1" si="18"/>
        <v>11</v>
      </c>
    </row>
    <row r="265" spans="2:26" x14ac:dyDescent="0.2">
      <c r="B265" s="71" t="s">
        <v>22</v>
      </c>
      <c r="C265" s="72" t="str">
        <f t="shared" si="15"/>
        <v>Lakeland Foods</v>
      </c>
      <c r="D265" s="22" t="s">
        <v>157</v>
      </c>
      <c r="E265" s="4" t="str">
        <f t="shared" si="16"/>
        <v>Cámara Digital — Coolpix S-225</v>
      </c>
      <c r="F265" s="60">
        <f t="shared" si="17"/>
        <v>999</v>
      </c>
      <c r="G265" s="5">
        <v>37851</v>
      </c>
      <c r="H265" s="74">
        <v>5</v>
      </c>
      <c r="I265" s="75">
        <f t="shared" si="19"/>
        <v>4995</v>
      </c>
      <c r="J265" s="76" t="s">
        <v>184</v>
      </c>
      <c r="K265" s="76" t="s">
        <v>36</v>
      </c>
      <c r="L265" s="76" t="s">
        <v>143</v>
      </c>
      <c r="M265" s="76" t="s">
        <v>135</v>
      </c>
      <c r="N265" s="24" t="s">
        <v>258</v>
      </c>
      <c r="O265" s="78">
        <v>3</v>
      </c>
      <c r="Z265">
        <f t="shared" ca="1" si="18"/>
        <v>2</v>
      </c>
    </row>
    <row r="266" spans="2:26" x14ac:dyDescent="0.2">
      <c r="B266" s="71" t="s">
        <v>18</v>
      </c>
      <c r="C266" s="72" t="str">
        <f t="shared" si="15"/>
        <v>Music Junction</v>
      </c>
      <c r="D266" s="22" t="s">
        <v>157</v>
      </c>
      <c r="E266" s="4" t="str">
        <f t="shared" si="16"/>
        <v>Tv Lcd - Sony Bravia Klv-40Bx400</v>
      </c>
      <c r="F266" s="60">
        <f t="shared" si="17"/>
        <v>3399</v>
      </c>
      <c r="G266" s="5">
        <v>37864</v>
      </c>
      <c r="H266" s="74">
        <v>4</v>
      </c>
      <c r="I266" s="75">
        <f t="shared" si="19"/>
        <v>13596</v>
      </c>
      <c r="J266" s="76" t="s">
        <v>187</v>
      </c>
      <c r="K266" s="76" t="s">
        <v>28</v>
      </c>
      <c r="L266" s="76" t="s">
        <v>143</v>
      </c>
      <c r="M266" s="76" t="s">
        <v>136</v>
      </c>
      <c r="N266" s="24" t="s">
        <v>243</v>
      </c>
      <c r="O266" s="78">
        <v>10</v>
      </c>
      <c r="Z266">
        <f t="shared" ca="1" si="18"/>
        <v>32</v>
      </c>
    </row>
    <row r="267" spans="2:26" x14ac:dyDescent="0.2">
      <c r="B267" s="71" t="s">
        <v>16</v>
      </c>
      <c r="C267" s="72" t="str">
        <f t="shared" ref="C267:C330" si="20">VLOOKUP(O267,TabCli,2,0)</f>
        <v>Gary Michaels</v>
      </c>
      <c r="D267" s="22" t="s">
        <v>169</v>
      </c>
      <c r="E267" s="4" t="str">
        <f t="shared" ref="E267:E330" si="21">VLOOKUP(N267,Tablota,2,0)</f>
        <v>Tv Plasma - Panasonic Tc-P42C2L</v>
      </c>
      <c r="F267" s="60">
        <f t="shared" ref="F267:F330" si="22">VLOOKUP(E267,TProd,2,0)</f>
        <v>2199</v>
      </c>
      <c r="G267" s="5">
        <v>37892</v>
      </c>
      <c r="H267" s="74">
        <v>13</v>
      </c>
      <c r="I267" s="75">
        <f t="shared" si="19"/>
        <v>28587</v>
      </c>
      <c r="J267" s="76" t="s">
        <v>193</v>
      </c>
      <c r="K267" s="76" t="s">
        <v>32</v>
      </c>
      <c r="L267" s="76" t="s">
        <v>143</v>
      </c>
      <c r="M267" s="76" t="s">
        <v>136</v>
      </c>
      <c r="N267" s="24" t="s">
        <v>246</v>
      </c>
      <c r="O267" s="78">
        <v>20</v>
      </c>
      <c r="Z267">
        <f t="shared" ref="Z267:Z330" ca="1" si="23">RANDBETWEEN(1,43)</f>
        <v>30</v>
      </c>
    </row>
    <row r="268" spans="2:26" x14ac:dyDescent="0.2">
      <c r="B268" s="71" t="s">
        <v>22</v>
      </c>
      <c r="C268" s="72" t="str">
        <f t="shared" si="20"/>
        <v>Kyle Keel</v>
      </c>
      <c r="D268" s="22" t="s">
        <v>168</v>
      </c>
      <c r="E268" s="4" t="str">
        <f t="shared" si="21"/>
        <v xml:space="preserve">Dvd Calfex </v>
      </c>
      <c r="F268" s="60">
        <f t="shared" si="22"/>
        <v>1873</v>
      </c>
      <c r="G268" s="5">
        <v>37873</v>
      </c>
      <c r="H268" s="74">
        <v>15</v>
      </c>
      <c r="I268" s="75">
        <f t="shared" ref="I268:I331" si="24">F268*H268</f>
        <v>28095</v>
      </c>
      <c r="J268" s="76" t="s">
        <v>185</v>
      </c>
      <c r="K268" s="76" t="s">
        <v>36</v>
      </c>
      <c r="L268" s="76" t="s">
        <v>139</v>
      </c>
      <c r="M268" s="76" t="s">
        <v>135</v>
      </c>
      <c r="N268" s="24" t="s">
        <v>236</v>
      </c>
      <c r="O268" s="78">
        <v>43</v>
      </c>
      <c r="Z268">
        <f t="shared" ca="1" si="23"/>
        <v>3</v>
      </c>
    </row>
    <row r="269" spans="2:26" x14ac:dyDescent="0.2">
      <c r="B269" s="71" t="s">
        <v>14</v>
      </c>
      <c r="C269" s="72" t="str">
        <f t="shared" si="20"/>
        <v>Cindy Alvarez</v>
      </c>
      <c r="D269" s="22" t="s">
        <v>145</v>
      </c>
      <c r="E269" s="4" t="str">
        <f t="shared" si="21"/>
        <v>Cámara Digital Panasonic Dmcsd-Fh1 S</v>
      </c>
      <c r="F269" s="60">
        <f t="shared" si="22"/>
        <v>799</v>
      </c>
      <c r="G269" s="5">
        <v>37944</v>
      </c>
      <c r="H269" s="74">
        <v>8</v>
      </c>
      <c r="I269" s="75">
        <f t="shared" si="24"/>
        <v>6392</v>
      </c>
      <c r="J269" s="76" t="s">
        <v>178</v>
      </c>
      <c r="K269" s="76" t="s">
        <v>27</v>
      </c>
      <c r="L269" s="76" t="s">
        <v>140</v>
      </c>
      <c r="M269" s="76" t="s">
        <v>137</v>
      </c>
      <c r="N269" s="24" t="s">
        <v>252</v>
      </c>
      <c r="O269" s="78">
        <v>28</v>
      </c>
      <c r="Z269">
        <f t="shared" ca="1" si="23"/>
        <v>17</v>
      </c>
    </row>
    <row r="270" spans="2:26" x14ac:dyDescent="0.2">
      <c r="B270" s="71" t="s">
        <v>16</v>
      </c>
      <c r="C270" s="72" t="str">
        <f t="shared" si="20"/>
        <v>Music Junction</v>
      </c>
      <c r="D270" s="22" t="s">
        <v>151</v>
      </c>
      <c r="E270" s="4" t="str">
        <f t="shared" si="21"/>
        <v>Dvd Hd Mtw</v>
      </c>
      <c r="F270" s="60">
        <f t="shared" si="22"/>
        <v>2320</v>
      </c>
      <c r="G270" s="5">
        <v>37808</v>
      </c>
      <c r="H270" s="74">
        <v>17</v>
      </c>
      <c r="I270" s="75">
        <f t="shared" si="24"/>
        <v>39440</v>
      </c>
      <c r="J270" s="76" t="s">
        <v>187</v>
      </c>
      <c r="K270" s="76" t="s">
        <v>35</v>
      </c>
      <c r="L270" s="76" t="s">
        <v>141</v>
      </c>
      <c r="M270" s="76" t="s">
        <v>135</v>
      </c>
      <c r="N270" s="24" t="s">
        <v>250</v>
      </c>
      <c r="O270" s="78">
        <v>10</v>
      </c>
      <c r="Z270">
        <f t="shared" ca="1" si="23"/>
        <v>19</v>
      </c>
    </row>
    <row r="271" spans="2:26" x14ac:dyDescent="0.2">
      <c r="B271" s="71" t="s">
        <v>18</v>
      </c>
      <c r="C271" s="72" t="str">
        <f t="shared" si="20"/>
        <v>Linda Greene</v>
      </c>
      <c r="D271" s="22" t="s">
        <v>8</v>
      </c>
      <c r="E271" s="4" t="str">
        <f t="shared" si="21"/>
        <v>Equipo De Sonido 800 W Con Woffer 3X</v>
      </c>
      <c r="F271" s="60">
        <f t="shared" si="22"/>
        <v>3810</v>
      </c>
      <c r="G271" s="5">
        <v>37920</v>
      </c>
      <c r="H271" s="74">
        <v>20</v>
      </c>
      <c r="I271" s="75">
        <f t="shared" si="24"/>
        <v>76200</v>
      </c>
      <c r="J271" s="76" t="s">
        <v>176</v>
      </c>
      <c r="K271" s="76" t="s">
        <v>33</v>
      </c>
      <c r="L271" s="76" t="s">
        <v>140</v>
      </c>
      <c r="M271" s="76" t="s">
        <v>136</v>
      </c>
      <c r="N271" s="24" t="s">
        <v>249</v>
      </c>
      <c r="O271" s="78">
        <v>8</v>
      </c>
      <c r="Z271">
        <f t="shared" ca="1" si="23"/>
        <v>34</v>
      </c>
    </row>
    <row r="272" spans="2:26" x14ac:dyDescent="0.2">
      <c r="B272" s="71" t="s">
        <v>13</v>
      </c>
      <c r="C272" s="72" t="str">
        <f t="shared" si="20"/>
        <v>Lakeland Foods</v>
      </c>
      <c r="D272" s="22" t="s">
        <v>164</v>
      </c>
      <c r="E272" s="4" t="str">
        <f t="shared" si="21"/>
        <v>Tv Lcd - Sony Bravia Klv-40Bx400</v>
      </c>
      <c r="F272" s="60">
        <f t="shared" si="22"/>
        <v>3399</v>
      </c>
      <c r="G272" s="5">
        <v>37900</v>
      </c>
      <c r="H272" s="74">
        <v>5</v>
      </c>
      <c r="I272" s="75">
        <f t="shared" si="24"/>
        <v>16995</v>
      </c>
      <c r="J272" s="76" t="s">
        <v>190</v>
      </c>
      <c r="K272" s="76" t="s">
        <v>33</v>
      </c>
      <c r="L272" s="76" t="s">
        <v>138</v>
      </c>
      <c r="M272" s="76" t="s">
        <v>135</v>
      </c>
      <c r="N272" s="24" t="s">
        <v>243</v>
      </c>
      <c r="O272" s="78">
        <v>3</v>
      </c>
      <c r="Z272">
        <f t="shared" ca="1" si="23"/>
        <v>27</v>
      </c>
    </row>
    <row r="273" spans="2:26" x14ac:dyDescent="0.2">
      <c r="B273" s="71" t="s">
        <v>17</v>
      </c>
      <c r="C273" s="72" t="str">
        <f t="shared" si="20"/>
        <v>Phipps Auto</v>
      </c>
      <c r="D273" s="22" t="s">
        <v>166</v>
      </c>
      <c r="E273" s="4" t="str">
        <f t="shared" si="21"/>
        <v>Cocina A Gas — Titanium Tx1G-0Pe</v>
      </c>
      <c r="F273" s="60">
        <f t="shared" si="22"/>
        <v>849</v>
      </c>
      <c r="G273" s="5">
        <v>37804</v>
      </c>
      <c r="H273" s="74">
        <v>13</v>
      </c>
      <c r="I273" s="75">
        <f t="shared" si="24"/>
        <v>11037</v>
      </c>
      <c r="J273" s="76" t="s">
        <v>187</v>
      </c>
      <c r="K273" s="76" t="s">
        <v>38</v>
      </c>
      <c r="L273" s="76" t="s">
        <v>143</v>
      </c>
      <c r="M273" s="76" t="s">
        <v>136</v>
      </c>
      <c r="N273" s="24" t="s">
        <v>238</v>
      </c>
      <c r="O273" s="78">
        <v>25</v>
      </c>
      <c r="Z273">
        <f t="shared" ca="1" si="23"/>
        <v>25</v>
      </c>
    </row>
    <row r="274" spans="2:26" x14ac:dyDescent="0.2">
      <c r="B274" s="71" t="s">
        <v>18</v>
      </c>
      <c r="C274" s="72" t="str">
        <f t="shared" si="20"/>
        <v>Lakeland Foods</v>
      </c>
      <c r="D274" s="22" t="s">
        <v>157</v>
      </c>
      <c r="E274" s="4" t="str">
        <f t="shared" si="21"/>
        <v>Congeladora - Frigidaire Glfc-1326 Fw</v>
      </c>
      <c r="F274" s="60">
        <f t="shared" si="22"/>
        <v>2249</v>
      </c>
      <c r="G274" s="5">
        <v>37803</v>
      </c>
      <c r="H274" s="74">
        <v>3</v>
      </c>
      <c r="I274" s="75">
        <f t="shared" si="24"/>
        <v>6747</v>
      </c>
      <c r="J274" s="76" t="s">
        <v>175</v>
      </c>
      <c r="K274" s="76" t="s">
        <v>35</v>
      </c>
      <c r="L274" s="76" t="s">
        <v>140</v>
      </c>
      <c r="M274" s="76" t="s">
        <v>137</v>
      </c>
      <c r="N274" s="24" t="s">
        <v>257</v>
      </c>
      <c r="O274" s="78">
        <v>3</v>
      </c>
      <c r="Z274">
        <f t="shared" ca="1" si="23"/>
        <v>14</v>
      </c>
    </row>
    <row r="275" spans="2:26" x14ac:dyDescent="0.2">
      <c r="B275" s="71" t="s">
        <v>20</v>
      </c>
      <c r="C275" s="72" t="str">
        <f t="shared" si="20"/>
        <v>Howard Lee</v>
      </c>
      <c r="D275" s="22" t="s">
        <v>152</v>
      </c>
      <c r="E275" s="4" t="str">
        <f t="shared" si="21"/>
        <v xml:space="preserve">Dvd Calfex </v>
      </c>
      <c r="F275" s="60">
        <f t="shared" si="22"/>
        <v>1873</v>
      </c>
      <c r="G275" s="5">
        <v>37790</v>
      </c>
      <c r="H275" s="74">
        <v>17</v>
      </c>
      <c r="I275" s="75">
        <f t="shared" si="24"/>
        <v>31841</v>
      </c>
      <c r="J275" s="76" t="s">
        <v>173</v>
      </c>
      <c r="K275" s="76" t="s">
        <v>27</v>
      </c>
      <c r="L275" s="76" t="s">
        <v>140</v>
      </c>
      <c r="M275" s="76" t="s">
        <v>137</v>
      </c>
      <c r="N275" s="24" t="s">
        <v>236</v>
      </c>
      <c r="O275" s="78">
        <v>31</v>
      </c>
      <c r="Z275">
        <f t="shared" ca="1" si="23"/>
        <v>42</v>
      </c>
    </row>
    <row r="276" spans="2:26" x14ac:dyDescent="0.2">
      <c r="B276" s="71" t="s">
        <v>16</v>
      </c>
      <c r="C276" s="72" t="str">
        <f t="shared" si="20"/>
        <v>Miller's Grocery</v>
      </c>
      <c r="D276" s="22" t="s">
        <v>147</v>
      </c>
      <c r="E276" s="4" t="str">
        <f t="shared" si="21"/>
        <v>Cámara Digital — Coolpix S-225</v>
      </c>
      <c r="F276" s="60">
        <f t="shared" si="22"/>
        <v>999</v>
      </c>
      <c r="G276" s="5">
        <v>37901</v>
      </c>
      <c r="H276" s="74">
        <v>16</v>
      </c>
      <c r="I276" s="75">
        <f t="shared" si="24"/>
        <v>15984</v>
      </c>
      <c r="J276" s="76" t="s">
        <v>192</v>
      </c>
      <c r="K276" s="76" t="s">
        <v>28</v>
      </c>
      <c r="L276" s="76" t="s">
        <v>142</v>
      </c>
      <c r="M276" s="76" t="s">
        <v>136</v>
      </c>
      <c r="N276" s="24" t="s">
        <v>258</v>
      </c>
      <c r="O276" s="78">
        <v>27</v>
      </c>
      <c r="Z276">
        <f t="shared" ca="1" si="23"/>
        <v>21</v>
      </c>
    </row>
    <row r="277" spans="2:26" x14ac:dyDescent="0.2">
      <c r="B277" s="71" t="s">
        <v>19</v>
      </c>
      <c r="C277" s="72" t="str">
        <f t="shared" si="20"/>
        <v>Andy Ramirez</v>
      </c>
      <c r="D277" s="22" t="s">
        <v>149</v>
      </c>
      <c r="E277" s="4" t="str">
        <f t="shared" si="21"/>
        <v>Cámara Digital - Sony Cyber-Shot Dsc-S2000</v>
      </c>
      <c r="F277" s="60">
        <f t="shared" si="22"/>
        <v>399</v>
      </c>
      <c r="G277" s="5">
        <v>37787</v>
      </c>
      <c r="H277" s="74">
        <v>16</v>
      </c>
      <c r="I277" s="75">
        <f t="shared" si="24"/>
        <v>6384</v>
      </c>
      <c r="J277" s="76" t="s">
        <v>184</v>
      </c>
      <c r="K277" s="76" t="s">
        <v>40</v>
      </c>
      <c r="L277" s="76" t="s">
        <v>138</v>
      </c>
      <c r="M277" s="76" t="s">
        <v>135</v>
      </c>
      <c r="N277" s="24" t="s">
        <v>253</v>
      </c>
      <c r="O277" s="78">
        <v>23</v>
      </c>
      <c r="Z277">
        <f t="shared" ca="1" si="23"/>
        <v>13</v>
      </c>
    </row>
    <row r="278" spans="2:26" x14ac:dyDescent="0.2">
      <c r="B278" s="71" t="s">
        <v>21</v>
      </c>
      <c r="C278" s="72" t="str">
        <f t="shared" si="20"/>
        <v>Barry Dawes</v>
      </c>
      <c r="D278" s="22" t="s">
        <v>165</v>
      </c>
      <c r="E278" s="4" t="str">
        <f t="shared" si="21"/>
        <v>Cámara Digital — Coolpix S-225</v>
      </c>
      <c r="F278" s="60">
        <f t="shared" si="22"/>
        <v>999</v>
      </c>
      <c r="G278" s="5">
        <v>37866</v>
      </c>
      <c r="H278" s="74">
        <v>5</v>
      </c>
      <c r="I278" s="75">
        <f t="shared" si="24"/>
        <v>4995</v>
      </c>
      <c r="J278" s="76" t="s">
        <v>175</v>
      </c>
      <c r="K278" s="76" t="s">
        <v>36</v>
      </c>
      <c r="L278" s="76" t="s">
        <v>139</v>
      </c>
      <c r="M278" s="76" t="s">
        <v>137</v>
      </c>
      <c r="N278" s="24" t="s">
        <v>258</v>
      </c>
      <c r="O278" s="78">
        <v>7</v>
      </c>
      <c r="Z278">
        <f t="shared" ca="1" si="23"/>
        <v>16</v>
      </c>
    </row>
    <row r="279" spans="2:26" x14ac:dyDescent="0.2">
      <c r="B279" s="71" t="s">
        <v>21</v>
      </c>
      <c r="C279" s="72" t="str">
        <f t="shared" si="20"/>
        <v>Music Group</v>
      </c>
      <c r="D279" s="22" t="s">
        <v>161</v>
      </c>
      <c r="E279" s="4" t="str">
        <f t="shared" si="21"/>
        <v xml:space="preserve">Licuadora Imaco - Bl-888 V.Plastico </v>
      </c>
      <c r="F279" s="60">
        <f t="shared" si="22"/>
        <v>84.54</v>
      </c>
      <c r="G279" s="5">
        <v>37860</v>
      </c>
      <c r="H279" s="74">
        <v>10</v>
      </c>
      <c r="I279" s="75">
        <f t="shared" si="24"/>
        <v>845.40000000000009</v>
      </c>
      <c r="J279" s="76" t="s">
        <v>186</v>
      </c>
      <c r="K279" s="76" t="s">
        <v>34</v>
      </c>
      <c r="L279" s="76" t="s">
        <v>139</v>
      </c>
      <c r="M279" s="76" t="s">
        <v>137</v>
      </c>
      <c r="N279" s="24" t="s">
        <v>241</v>
      </c>
      <c r="O279" s="78">
        <v>18</v>
      </c>
      <c r="Z279">
        <f t="shared" ca="1" si="23"/>
        <v>40</v>
      </c>
    </row>
    <row r="280" spans="2:26" x14ac:dyDescent="0.2">
      <c r="B280" s="71" t="s">
        <v>19</v>
      </c>
      <c r="C280" s="72" t="str">
        <f t="shared" si="20"/>
        <v>Kyle Keel</v>
      </c>
      <c r="D280" s="22" t="s">
        <v>162</v>
      </c>
      <c r="E280" s="4" t="str">
        <f t="shared" si="21"/>
        <v>Congeladora - Frigidaire Glfc-1326 Fw</v>
      </c>
      <c r="F280" s="60">
        <f t="shared" si="22"/>
        <v>2249</v>
      </c>
      <c r="G280" s="5">
        <v>37943</v>
      </c>
      <c r="H280" s="74">
        <v>19</v>
      </c>
      <c r="I280" s="75">
        <f t="shared" si="24"/>
        <v>42731</v>
      </c>
      <c r="J280" s="76" t="s">
        <v>177</v>
      </c>
      <c r="K280" s="76" t="s">
        <v>39</v>
      </c>
      <c r="L280" s="76" t="s">
        <v>139</v>
      </c>
      <c r="M280" s="76" t="s">
        <v>136</v>
      </c>
      <c r="N280" s="24" t="s">
        <v>257</v>
      </c>
      <c r="O280" s="78">
        <v>43</v>
      </c>
      <c r="Z280">
        <f t="shared" ca="1" si="23"/>
        <v>14</v>
      </c>
    </row>
    <row r="281" spans="2:26" x14ac:dyDescent="0.2">
      <c r="B281" s="71" t="s">
        <v>21</v>
      </c>
      <c r="C281" s="72" t="str">
        <f t="shared" si="20"/>
        <v>Lakeland Foods</v>
      </c>
      <c r="D281" s="22" t="s">
        <v>159</v>
      </c>
      <c r="E281" s="4" t="str">
        <f t="shared" si="21"/>
        <v>Cámara Digital Panasonic Dmcsd-Fh1 S</v>
      </c>
      <c r="F281" s="60">
        <f t="shared" si="22"/>
        <v>799</v>
      </c>
      <c r="G281" s="5">
        <v>37921</v>
      </c>
      <c r="H281" s="74">
        <v>9</v>
      </c>
      <c r="I281" s="75">
        <f t="shared" si="24"/>
        <v>7191</v>
      </c>
      <c r="J281" s="76" t="s">
        <v>183</v>
      </c>
      <c r="K281" s="76" t="s">
        <v>29</v>
      </c>
      <c r="L281" s="76" t="s">
        <v>140</v>
      </c>
      <c r="M281" s="76" t="s">
        <v>137</v>
      </c>
      <c r="N281" s="24" t="s">
        <v>252</v>
      </c>
      <c r="O281" s="78">
        <v>3</v>
      </c>
      <c r="Z281">
        <f t="shared" ca="1" si="23"/>
        <v>15</v>
      </c>
    </row>
    <row r="282" spans="2:26" x14ac:dyDescent="0.2">
      <c r="B282" s="71" t="s">
        <v>15</v>
      </c>
      <c r="C282" s="72" t="str">
        <f t="shared" si="20"/>
        <v>Music Store</v>
      </c>
      <c r="D282" s="22" t="s">
        <v>164</v>
      </c>
      <c r="E282" s="4" t="str">
        <f t="shared" si="21"/>
        <v>Cámara Digital — Coolpix S-225</v>
      </c>
      <c r="F282" s="60">
        <f t="shared" si="22"/>
        <v>999</v>
      </c>
      <c r="G282" s="5">
        <v>37944</v>
      </c>
      <c r="H282" s="74">
        <v>15</v>
      </c>
      <c r="I282" s="75">
        <f t="shared" si="24"/>
        <v>14985</v>
      </c>
      <c r="J282" s="76" t="s">
        <v>199</v>
      </c>
      <c r="K282" s="76" t="s">
        <v>41</v>
      </c>
      <c r="L282" s="76" t="s">
        <v>143</v>
      </c>
      <c r="M282" s="76" t="s">
        <v>135</v>
      </c>
      <c r="N282" s="24" t="s">
        <v>258</v>
      </c>
      <c r="O282" s="78">
        <v>34</v>
      </c>
      <c r="Z282">
        <f t="shared" ca="1" si="23"/>
        <v>26</v>
      </c>
    </row>
    <row r="283" spans="2:26" x14ac:dyDescent="0.2">
      <c r="B283" s="71" t="s">
        <v>22</v>
      </c>
      <c r="C283" s="72" t="str">
        <f t="shared" si="20"/>
        <v>Cronkite Foundation</v>
      </c>
      <c r="D283" s="22" t="s">
        <v>159</v>
      </c>
      <c r="E283" s="4" t="str">
        <f t="shared" si="21"/>
        <v>Refrigeradora - Frigidaire Frs-6Hr35 Kw</v>
      </c>
      <c r="F283" s="60">
        <f t="shared" si="22"/>
        <v>3999</v>
      </c>
      <c r="G283" s="5">
        <v>37787</v>
      </c>
      <c r="H283" s="74">
        <v>4</v>
      </c>
      <c r="I283" s="75">
        <f t="shared" si="24"/>
        <v>15996</v>
      </c>
      <c r="J283" s="76" t="s">
        <v>198</v>
      </c>
      <c r="K283" s="76" t="s">
        <v>41</v>
      </c>
      <c r="L283" s="76" t="s">
        <v>141</v>
      </c>
      <c r="M283" s="76" t="s">
        <v>136</v>
      </c>
      <c r="N283" s="24" t="s">
        <v>242</v>
      </c>
      <c r="O283" s="78">
        <v>14</v>
      </c>
      <c r="Z283">
        <f t="shared" ca="1" si="23"/>
        <v>18</v>
      </c>
    </row>
    <row r="284" spans="2:26" x14ac:dyDescent="0.2">
      <c r="B284" s="71" t="s">
        <v>17</v>
      </c>
      <c r="C284" s="72" t="str">
        <f t="shared" si="20"/>
        <v>Lakeland Gifts</v>
      </c>
      <c r="D284" s="22" t="s">
        <v>148</v>
      </c>
      <c r="E284" s="4" t="str">
        <f t="shared" si="21"/>
        <v>Tv Lcd - Panasonic Tc-L32C22L</v>
      </c>
      <c r="F284" s="60">
        <f t="shared" si="22"/>
        <v>1599</v>
      </c>
      <c r="G284" s="5">
        <v>37937</v>
      </c>
      <c r="H284" s="74">
        <v>18</v>
      </c>
      <c r="I284" s="75">
        <f t="shared" si="24"/>
        <v>28782</v>
      </c>
      <c r="J284" s="76" t="s">
        <v>208</v>
      </c>
      <c r="K284" s="76" t="s">
        <v>28</v>
      </c>
      <c r="L284" s="76" t="s">
        <v>142</v>
      </c>
      <c r="M284" s="76" t="s">
        <v>136</v>
      </c>
      <c r="N284" s="24" t="s">
        <v>244</v>
      </c>
      <c r="O284" s="78">
        <v>40</v>
      </c>
      <c r="Z284">
        <f t="shared" ca="1" si="23"/>
        <v>12</v>
      </c>
    </row>
    <row r="285" spans="2:26" x14ac:dyDescent="0.2">
      <c r="B285" s="71" t="s">
        <v>22</v>
      </c>
      <c r="C285" s="72" t="str">
        <f t="shared" si="20"/>
        <v>Barbara Snell</v>
      </c>
      <c r="D285" s="22" t="s">
        <v>158</v>
      </c>
      <c r="E285" s="4" t="str">
        <f t="shared" si="21"/>
        <v>Tv Lcd Panasonic Tc-L37C22L</v>
      </c>
      <c r="F285" s="60">
        <f t="shared" si="22"/>
        <v>2999</v>
      </c>
      <c r="G285" s="5">
        <v>37930</v>
      </c>
      <c r="H285" s="74">
        <v>13</v>
      </c>
      <c r="I285" s="75">
        <f t="shared" si="24"/>
        <v>38987</v>
      </c>
      <c r="J285" s="76" t="s">
        <v>207</v>
      </c>
      <c r="K285" s="76" t="s">
        <v>36</v>
      </c>
      <c r="L285" s="76" t="s">
        <v>140</v>
      </c>
      <c r="M285" s="76" t="s">
        <v>137</v>
      </c>
      <c r="N285" s="24" t="s">
        <v>245</v>
      </c>
      <c r="O285" s="78">
        <v>21</v>
      </c>
      <c r="Z285">
        <f t="shared" ca="1" si="23"/>
        <v>40</v>
      </c>
    </row>
    <row r="286" spans="2:26" x14ac:dyDescent="0.2">
      <c r="B286" s="71" t="s">
        <v>18</v>
      </c>
      <c r="C286" s="72" t="str">
        <f t="shared" si="20"/>
        <v>Lakeland Gifts</v>
      </c>
      <c r="D286" s="22" t="s">
        <v>7</v>
      </c>
      <c r="E286" s="4" t="str">
        <f t="shared" si="21"/>
        <v>Tv Lcd - Panasonic Tc-L32C22L</v>
      </c>
      <c r="F286" s="60">
        <f t="shared" si="22"/>
        <v>1599</v>
      </c>
      <c r="G286" s="5">
        <v>37906</v>
      </c>
      <c r="H286" s="74">
        <v>14</v>
      </c>
      <c r="I286" s="75">
        <f t="shared" si="24"/>
        <v>22386</v>
      </c>
      <c r="J286" s="76" t="s">
        <v>187</v>
      </c>
      <c r="K286" s="76" t="s">
        <v>28</v>
      </c>
      <c r="L286" s="76" t="s">
        <v>140</v>
      </c>
      <c r="M286" s="76" t="s">
        <v>137</v>
      </c>
      <c r="N286" s="24" t="s">
        <v>244</v>
      </c>
      <c r="O286" s="78">
        <v>40</v>
      </c>
      <c r="Z286">
        <f t="shared" ca="1" si="23"/>
        <v>12</v>
      </c>
    </row>
    <row r="287" spans="2:26" x14ac:dyDescent="0.2">
      <c r="B287" s="71" t="s">
        <v>15</v>
      </c>
      <c r="C287" s="72" t="str">
        <f t="shared" si="20"/>
        <v>Kevin Karls</v>
      </c>
      <c r="D287" s="22" t="s">
        <v>170</v>
      </c>
      <c r="E287" s="4" t="str">
        <f t="shared" si="21"/>
        <v>Cocina A Gas — Titanium Tx1G-0Pe</v>
      </c>
      <c r="F287" s="60">
        <f t="shared" si="22"/>
        <v>849</v>
      </c>
      <c r="G287" s="5">
        <v>37884</v>
      </c>
      <c r="H287" s="74">
        <v>10</v>
      </c>
      <c r="I287" s="75">
        <f t="shared" si="24"/>
        <v>8490</v>
      </c>
      <c r="J287" s="76" t="s">
        <v>181</v>
      </c>
      <c r="K287" s="76" t="s">
        <v>26</v>
      </c>
      <c r="L287" s="76" t="s">
        <v>139</v>
      </c>
      <c r="M287" s="76" t="s">
        <v>137</v>
      </c>
      <c r="N287" s="24" t="s">
        <v>238</v>
      </c>
      <c r="O287" s="78">
        <v>24</v>
      </c>
      <c r="Z287">
        <f t="shared" ca="1" si="23"/>
        <v>17</v>
      </c>
    </row>
    <row r="288" spans="2:26" x14ac:dyDescent="0.2">
      <c r="B288" s="71" t="s">
        <v>14</v>
      </c>
      <c r="C288" s="72" t="str">
        <f t="shared" si="20"/>
        <v>Joan Smith</v>
      </c>
      <c r="D288" s="22" t="s">
        <v>160</v>
      </c>
      <c r="E288" s="4" t="str">
        <f t="shared" si="21"/>
        <v>Cámara De Video Panasonic Sdrsd-S50Pu-K</v>
      </c>
      <c r="F288" s="60">
        <f t="shared" si="22"/>
        <v>999</v>
      </c>
      <c r="G288" s="5">
        <v>37807</v>
      </c>
      <c r="H288" s="74">
        <v>7</v>
      </c>
      <c r="I288" s="75">
        <f t="shared" si="24"/>
        <v>6993</v>
      </c>
      <c r="J288" s="76" t="s">
        <v>180</v>
      </c>
      <c r="K288" s="76" t="s">
        <v>35</v>
      </c>
      <c r="L288" s="76" t="s">
        <v>144</v>
      </c>
      <c r="M288" s="76" t="s">
        <v>137</v>
      </c>
      <c r="N288" s="24" t="s">
        <v>251</v>
      </c>
      <c r="O288" s="78">
        <v>32</v>
      </c>
      <c r="Z288">
        <f t="shared" ca="1" si="23"/>
        <v>42</v>
      </c>
    </row>
    <row r="289" spans="2:26" x14ac:dyDescent="0.2">
      <c r="B289" s="71" t="s">
        <v>22</v>
      </c>
      <c r="C289" s="72" t="str">
        <f t="shared" si="20"/>
        <v>Music Group</v>
      </c>
      <c r="D289" s="22" t="s">
        <v>151</v>
      </c>
      <c r="E289" s="4" t="str">
        <f t="shared" si="21"/>
        <v>Tv Lcd Panasonic Tc-L37C22L</v>
      </c>
      <c r="F289" s="60">
        <f t="shared" si="22"/>
        <v>2999</v>
      </c>
      <c r="G289" s="5">
        <v>37837</v>
      </c>
      <c r="H289" s="74">
        <v>3</v>
      </c>
      <c r="I289" s="75">
        <f t="shared" si="24"/>
        <v>8997</v>
      </c>
      <c r="J289" s="76" t="s">
        <v>192</v>
      </c>
      <c r="K289" s="76" t="s">
        <v>26</v>
      </c>
      <c r="L289" s="76" t="s">
        <v>141</v>
      </c>
      <c r="M289" s="76" t="s">
        <v>137</v>
      </c>
      <c r="N289" s="24" t="s">
        <v>245</v>
      </c>
      <c r="O289" s="78">
        <v>18</v>
      </c>
      <c r="Z289">
        <f t="shared" ca="1" si="23"/>
        <v>2</v>
      </c>
    </row>
    <row r="290" spans="2:26" x14ac:dyDescent="0.2">
      <c r="B290" s="71" t="s">
        <v>14</v>
      </c>
      <c r="C290" s="72" t="str">
        <f t="shared" si="20"/>
        <v>Phipps Auto</v>
      </c>
      <c r="D290" s="22" t="s">
        <v>170</v>
      </c>
      <c r="E290" s="4" t="str">
        <f t="shared" si="21"/>
        <v>Dvd Boddometer</v>
      </c>
      <c r="F290" s="60">
        <f t="shared" si="22"/>
        <v>1958</v>
      </c>
      <c r="G290" s="5">
        <v>37881</v>
      </c>
      <c r="H290" s="74">
        <v>14</v>
      </c>
      <c r="I290" s="75">
        <f t="shared" si="24"/>
        <v>27412</v>
      </c>
      <c r="J290" s="76" t="s">
        <v>201</v>
      </c>
      <c r="K290" s="76" t="s">
        <v>33</v>
      </c>
      <c r="L290" s="76" t="s">
        <v>141</v>
      </c>
      <c r="M290" s="76" t="s">
        <v>136</v>
      </c>
      <c r="N290" s="24" t="s">
        <v>235</v>
      </c>
      <c r="O290" s="78">
        <v>25</v>
      </c>
      <c r="Z290">
        <f t="shared" ca="1" si="23"/>
        <v>17</v>
      </c>
    </row>
    <row r="291" spans="2:26" x14ac:dyDescent="0.2">
      <c r="B291" s="71" t="s">
        <v>16</v>
      </c>
      <c r="C291" s="72" t="str">
        <f t="shared" si="20"/>
        <v>National Endowment of the Arts</v>
      </c>
      <c r="D291" s="22" t="s">
        <v>155</v>
      </c>
      <c r="E291" s="4" t="str">
        <f t="shared" si="21"/>
        <v>Dvd Boddometer</v>
      </c>
      <c r="F291" s="60">
        <f t="shared" si="22"/>
        <v>1958</v>
      </c>
      <c r="G291" s="5">
        <v>37837</v>
      </c>
      <c r="H291" s="74">
        <v>9</v>
      </c>
      <c r="I291" s="75">
        <f t="shared" si="24"/>
        <v>17622</v>
      </c>
      <c r="J291" s="76" t="s">
        <v>183</v>
      </c>
      <c r="K291" s="76" t="s">
        <v>38</v>
      </c>
      <c r="L291" s="76" t="s">
        <v>139</v>
      </c>
      <c r="M291" s="76" t="s">
        <v>136</v>
      </c>
      <c r="N291" s="24" t="s">
        <v>235</v>
      </c>
      <c r="O291" s="78">
        <v>19</v>
      </c>
      <c r="Z291">
        <f t="shared" ca="1" si="23"/>
        <v>5</v>
      </c>
    </row>
    <row r="292" spans="2:26" x14ac:dyDescent="0.2">
      <c r="B292" s="71" t="s">
        <v>13</v>
      </c>
      <c r="C292" s="72" t="str">
        <f t="shared" si="20"/>
        <v>Gallery 510</v>
      </c>
      <c r="D292" s="22" t="s">
        <v>162</v>
      </c>
      <c r="E292" s="4" t="str">
        <f t="shared" si="21"/>
        <v>Tv Lcd Panasonic Tc-L37C22L</v>
      </c>
      <c r="F292" s="60">
        <f t="shared" si="22"/>
        <v>2999</v>
      </c>
      <c r="G292" s="5">
        <v>37944</v>
      </c>
      <c r="H292" s="74">
        <v>6</v>
      </c>
      <c r="I292" s="75">
        <f t="shared" si="24"/>
        <v>17994</v>
      </c>
      <c r="J292" s="76" t="s">
        <v>178</v>
      </c>
      <c r="K292" s="76" t="s">
        <v>29</v>
      </c>
      <c r="L292" s="76" t="s">
        <v>139</v>
      </c>
      <c r="M292" s="76" t="s">
        <v>135</v>
      </c>
      <c r="N292" s="24" t="s">
        <v>245</v>
      </c>
      <c r="O292" s="78">
        <v>26</v>
      </c>
      <c r="Z292">
        <f t="shared" ca="1" si="23"/>
        <v>9</v>
      </c>
    </row>
    <row r="293" spans="2:26" x14ac:dyDescent="0.2">
      <c r="B293" s="71" t="s">
        <v>22</v>
      </c>
      <c r="C293" s="72" t="str">
        <f t="shared" si="20"/>
        <v>Kyle Keel</v>
      </c>
      <c r="D293" s="22" t="s">
        <v>152</v>
      </c>
      <c r="E293" s="4" t="str">
        <f t="shared" si="21"/>
        <v>Equipo De Sonido 1200 W</v>
      </c>
      <c r="F293" s="60">
        <f t="shared" si="22"/>
        <v>2069</v>
      </c>
      <c r="G293" s="5">
        <v>37863</v>
      </c>
      <c r="H293" s="74">
        <v>19</v>
      </c>
      <c r="I293" s="75">
        <f t="shared" si="24"/>
        <v>39311</v>
      </c>
      <c r="J293" s="76" t="s">
        <v>193</v>
      </c>
      <c r="K293" s="76" t="s">
        <v>32</v>
      </c>
      <c r="L293" s="76" t="s">
        <v>138</v>
      </c>
      <c r="M293" s="76" t="s">
        <v>137</v>
      </c>
      <c r="N293" s="24" t="s">
        <v>237</v>
      </c>
      <c r="O293" s="78">
        <v>43</v>
      </c>
      <c r="Z293">
        <f t="shared" ca="1" si="23"/>
        <v>10</v>
      </c>
    </row>
    <row r="294" spans="2:26" x14ac:dyDescent="0.2">
      <c r="B294" s="71" t="s">
        <v>19</v>
      </c>
      <c r="C294" s="72" t="str">
        <f t="shared" si="20"/>
        <v>Thomas Kemp</v>
      </c>
      <c r="D294" s="22" t="s">
        <v>154</v>
      </c>
      <c r="E294" s="4" t="str">
        <f t="shared" si="21"/>
        <v>Tv Lcd - Sony Bravia Klv-40Bx400</v>
      </c>
      <c r="F294" s="60">
        <f t="shared" si="22"/>
        <v>3399</v>
      </c>
      <c r="G294" s="5">
        <v>37923</v>
      </c>
      <c r="H294" s="74">
        <v>10</v>
      </c>
      <c r="I294" s="75">
        <f t="shared" si="24"/>
        <v>33990</v>
      </c>
      <c r="J294" s="76" t="s">
        <v>192</v>
      </c>
      <c r="K294" s="76" t="s">
        <v>37</v>
      </c>
      <c r="L294" s="76" t="s">
        <v>140</v>
      </c>
      <c r="M294" s="76" t="s">
        <v>135</v>
      </c>
      <c r="N294" s="24" t="s">
        <v>243</v>
      </c>
      <c r="O294" s="78">
        <v>36</v>
      </c>
      <c r="Z294">
        <f t="shared" ca="1" si="23"/>
        <v>37</v>
      </c>
    </row>
    <row r="295" spans="2:26" x14ac:dyDescent="0.2">
      <c r="B295" s="71" t="s">
        <v>17</v>
      </c>
      <c r="C295" s="72" t="str">
        <f t="shared" si="20"/>
        <v>Karri Wu</v>
      </c>
      <c r="D295" s="22" t="s">
        <v>154</v>
      </c>
      <c r="E295" s="4" t="str">
        <f t="shared" si="21"/>
        <v>Dvd Hd Mtw</v>
      </c>
      <c r="F295" s="60">
        <f t="shared" si="22"/>
        <v>2320</v>
      </c>
      <c r="G295" s="5">
        <v>37900</v>
      </c>
      <c r="H295" s="74">
        <v>8</v>
      </c>
      <c r="I295" s="75">
        <f t="shared" si="24"/>
        <v>18560</v>
      </c>
      <c r="J295" s="76" t="s">
        <v>187</v>
      </c>
      <c r="K295" s="76" t="s">
        <v>32</v>
      </c>
      <c r="L295" s="76" t="s">
        <v>140</v>
      </c>
      <c r="M295" s="76" t="s">
        <v>136</v>
      </c>
      <c r="N295" s="24" t="s">
        <v>250</v>
      </c>
      <c r="O295" s="78">
        <v>2</v>
      </c>
      <c r="Z295">
        <f t="shared" ca="1" si="23"/>
        <v>24</v>
      </c>
    </row>
    <row r="296" spans="2:26" x14ac:dyDescent="0.2">
      <c r="B296" s="71" t="s">
        <v>22</v>
      </c>
      <c r="C296" s="72" t="str">
        <f t="shared" si="20"/>
        <v>Midwest Music</v>
      </c>
      <c r="D296" s="22" t="s">
        <v>172</v>
      </c>
      <c r="E296" s="4" t="str">
        <f t="shared" si="21"/>
        <v>Tv Lcd Panasonic Tc-L37C22L</v>
      </c>
      <c r="F296" s="60">
        <f t="shared" si="22"/>
        <v>2999</v>
      </c>
      <c r="G296" s="5">
        <v>37901</v>
      </c>
      <c r="H296" s="74">
        <v>3</v>
      </c>
      <c r="I296" s="75">
        <f t="shared" si="24"/>
        <v>8997</v>
      </c>
      <c r="J296" s="76" t="s">
        <v>188</v>
      </c>
      <c r="K296" s="76" t="s">
        <v>34</v>
      </c>
      <c r="L296" s="76" t="s">
        <v>141</v>
      </c>
      <c r="M296" s="76" t="s">
        <v>136</v>
      </c>
      <c r="N296" s="24" t="s">
        <v>245</v>
      </c>
      <c r="O296" s="78">
        <v>12</v>
      </c>
      <c r="Z296">
        <f t="shared" ca="1" si="23"/>
        <v>12</v>
      </c>
    </row>
    <row r="297" spans="2:26" x14ac:dyDescent="0.2">
      <c r="B297" s="71" t="s">
        <v>20</v>
      </c>
      <c r="C297" s="72" t="str">
        <f t="shared" si="20"/>
        <v>Chad Hawkes Family</v>
      </c>
      <c r="D297" s="22" t="s">
        <v>156</v>
      </c>
      <c r="E297" s="4" t="str">
        <f t="shared" si="21"/>
        <v xml:space="preserve">Licuadora Imaco - Bl-888 V.Plastico </v>
      </c>
      <c r="F297" s="60">
        <f t="shared" si="22"/>
        <v>84.54</v>
      </c>
      <c r="G297" s="5">
        <v>37846</v>
      </c>
      <c r="H297" s="74">
        <v>8</v>
      </c>
      <c r="I297" s="75">
        <f t="shared" si="24"/>
        <v>676.32</v>
      </c>
      <c r="J297" s="76" t="s">
        <v>191</v>
      </c>
      <c r="K297" s="76" t="s">
        <v>30</v>
      </c>
      <c r="L297" s="76" t="s">
        <v>139</v>
      </c>
      <c r="M297" s="76" t="s">
        <v>137</v>
      </c>
      <c r="N297" s="24" t="s">
        <v>241</v>
      </c>
      <c r="O297" s="78">
        <v>11</v>
      </c>
      <c r="Z297">
        <f t="shared" ca="1" si="23"/>
        <v>21</v>
      </c>
    </row>
    <row r="298" spans="2:26" x14ac:dyDescent="0.2">
      <c r="B298" s="71" t="s">
        <v>21</v>
      </c>
      <c r="C298" s="72" t="str">
        <f t="shared" si="20"/>
        <v>Lakeland Lanes</v>
      </c>
      <c r="D298" s="22" t="s">
        <v>134</v>
      </c>
      <c r="E298" s="4" t="str">
        <f t="shared" si="21"/>
        <v>Equipo De Sonido 1200 W</v>
      </c>
      <c r="F298" s="60">
        <f t="shared" si="22"/>
        <v>2069</v>
      </c>
      <c r="G298" s="5">
        <v>37939</v>
      </c>
      <c r="H298" s="74">
        <v>19</v>
      </c>
      <c r="I298" s="75">
        <f t="shared" si="24"/>
        <v>39311</v>
      </c>
      <c r="J298" s="76" t="s">
        <v>193</v>
      </c>
      <c r="K298" s="76" t="s">
        <v>34</v>
      </c>
      <c r="L298" s="76" t="s">
        <v>143</v>
      </c>
      <c r="M298" s="76" t="s">
        <v>137</v>
      </c>
      <c r="N298" s="24" t="s">
        <v>237</v>
      </c>
      <c r="O298" s="78">
        <v>38</v>
      </c>
      <c r="Z298">
        <f t="shared" ca="1" si="23"/>
        <v>16</v>
      </c>
    </row>
    <row r="299" spans="2:26" x14ac:dyDescent="0.2">
      <c r="B299" s="71" t="s">
        <v>21</v>
      </c>
      <c r="C299" s="72" t="str">
        <f t="shared" si="20"/>
        <v>Greenwood Bakery</v>
      </c>
      <c r="D299" s="22" t="s">
        <v>172</v>
      </c>
      <c r="E299" s="4" t="str">
        <f t="shared" si="21"/>
        <v xml:space="preserve">Dvd Calfex </v>
      </c>
      <c r="F299" s="60">
        <f t="shared" si="22"/>
        <v>1873</v>
      </c>
      <c r="G299" s="5">
        <v>37897</v>
      </c>
      <c r="H299" s="74">
        <v>19</v>
      </c>
      <c r="I299" s="75">
        <f t="shared" si="24"/>
        <v>35587</v>
      </c>
      <c r="J299" s="76" t="s">
        <v>187</v>
      </c>
      <c r="K299" s="76" t="s">
        <v>41</v>
      </c>
      <c r="L299" s="76" t="s">
        <v>139</v>
      </c>
      <c r="M299" s="76" t="s">
        <v>137</v>
      </c>
      <c r="N299" s="24" t="s">
        <v>236</v>
      </c>
      <c r="O299" s="78">
        <v>16</v>
      </c>
      <c r="Z299">
        <f t="shared" ca="1" si="23"/>
        <v>4</v>
      </c>
    </row>
    <row r="300" spans="2:26" x14ac:dyDescent="0.2">
      <c r="B300" s="71" t="s">
        <v>14</v>
      </c>
      <c r="C300" s="72" t="str">
        <f t="shared" si="20"/>
        <v>Midwest Music</v>
      </c>
      <c r="D300" s="22" t="s">
        <v>152</v>
      </c>
      <c r="E300" s="4" t="str">
        <f t="shared" si="21"/>
        <v>Combo Autoradio + Parlantes - Sony</v>
      </c>
      <c r="F300" s="60">
        <f t="shared" si="22"/>
        <v>400</v>
      </c>
      <c r="G300" s="5">
        <v>37918</v>
      </c>
      <c r="H300" s="74">
        <v>4</v>
      </c>
      <c r="I300" s="75">
        <f t="shared" si="24"/>
        <v>1600</v>
      </c>
      <c r="J300" s="76" t="s">
        <v>178</v>
      </c>
      <c r="K300" s="76" t="s">
        <v>34</v>
      </c>
      <c r="L300" s="76" t="s">
        <v>142</v>
      </c>
      <c r="M300" s="76" t="s">
        <v>136</v>
      </c>
      <c r="N300" s="24" t="s">
        <v>256</v>
      </c>
      <c r="O300" s="78">
        <v>12</v>
      </c>
      <c r="Z300">
        <f t="shared" ca="1" si="23"/>
        <v>38</v>
      </c>
    </row>
    <row r="301" spans="2:26" x14ac:dyDescent="0.2">
      <c r="B301" s="71" t="s">
        <v>14</v>
      </c>
      <c r="C301" s="72" t="str">
        <f t="shared" si="20"/>
        <v>Cronkite Foundation</v>
      </c>
      <c r="D301" s="22" t="s">
        <v>134</v>
      </c>
      <c r="E301" s="4" t="str">
        <f t="shared" si="21"/>
        <v>Dvd Hd Mtw</v>
      </c>
      <c r="F301" s="60">
        <f t="shared" si="22"/>
        <v>2320</v>
      </c>
      <c r="G301" s="5">
        <v>37790</v>
      </c>
      <c r="H301" s="74">
        <v>17</v>
      </c>
      <c r="I301" s="75">
        <f t="shared" si="24"/>
        <v>39440</v>
      </c>
      <c r="J301" s="76" t="s">
        <v>192</v>
      </c>
      <c r="K301" s="76" t="s">
        <v>30</v>
      </c>
      <c r="L301" s="76" t="s">
        <v>139</v>
      </c>
      <c r="M301" s="76" t="s">
        <v>137</v>
      </c>
      <c r="N301" s="24" t="s">
        <v>250</v>
      </c>
      <c r="O301" s="78">
        <v>14</v>
      </c>
      <c r="Z301">
        <f t="shared" ca="1" si="23"/>
        <v>12</v>
      </c>
    </row>
    <row r="302" spans="2:26" x14ac:dyDescent="0.2">
      <c r="B302" s="71" t="s">
        <v>20</v>
      </c>
      <c r="C302" s="72" t="str">
        <f t="shared" si="20"/>
        <v>Cronkite Foundation</v>
      </c>
      <c r="D302" s="22" t="s">
        <v>146</v>
      </c>
      <c r="E302" s="4" t="str">
        <f t="shared" si="21"/>
        <v>Equipo De Sonido 800 W Con Woffer 3X</v>
      </c>
      <c r="F302" s="60">
        <f t="shared" si="22"/>
        <v>3810</v>
      </c>
      <c r="G302" s="5">
        <v>37907</v>
      </c>
      <c r="H302" s="74">
        <v>13</v>
      </c>
      <c r="I302" s="75">
        <f t="shared" si="24"/>
        <v>49530</v>
      </c>
      <c r="J302" s="76" t="s">
        <v>193</v>
      </c>
      <c r="K302" s="76" t="s">
        <v>39</v>
      </c>
      <c r="L302" s="76" t="s">
        <v>142</v>
      </c>
      <c r="M302" s="76" t="s">
        <v>136</v>
      </c>
      <c r="N302" s="24" t="s">
        <v>249</v>
      </c>
      <c r="O302" s="78">
        <v>14</v>
      </c>
      <c r="Z302">
        <f t="shared" ca="1" si="23"/>
        <v>36</v>
      </c>
    </row>
    <row r="303" spans="2:26" x14ac:dyDescent="0.2">
      <c r="B303" s="71" t="s">
        <v>18</v>
      </c>
      <c r="C303" s="72" t="str">
        <f t="shared" si="20"/>
        <v>Cronkite Foundation</v>
      </c>
      <c r="D303" s="22" t="s">
        <v>167</v>
      </c>
      <c r="E303" s="4" t="str">
        <f t="shared" si="21"/>
        <v>Consola De Video Juego- Sony Play Station 3</v>
      </c>
      <c r="F303" s="60">
        <f t="shared" si="22"/>
        <v>1499</v>
      </c>
      <c r="G303" s="5">
        <v>37877</v>
      </c>
      <c r="H303" s="74">
        <v>16</v>
      </c>
      <c r="I303" s="75">
        <f t="shared" si="24"/>
        <v>23984</v>
      </c>
      <c r="J303" s="76" t="s">
        <v>194</v>
      </c>
      <c r="K303" s="76" t="s">
        <v>34</v>
      </c>
      <c r="L303" s="76" t="s">
        <v>144</v>
      </c>
      <c r="M303" s="76" t="s">
        <v>136</v>
      </c>
      <c r="N303" s="24" t="s">
        <v>255</v>
      </c>
      <c r="O303" s="78">
        <v>14</v>
      </c>
      <c r="Z303">
        <f t="shared" ca="1" si="23"/>
        <v>3</v>
      </c>
    </row>
    <row r="304" spans="2:26" x14ac:dyDescent="0.2">
      <c r="B304" s="71" t="s">
        <v>21</v>
      </c>
      <c r="C304" s="72" t="str">
        <f t="shared" si="20"/>
        <v>Karri Wu</v>
      </c>
      <c r="D304" s="22" t="s">
        <v>152</v>
      </c>
      <c r="E304" s="4" t="str">
        <f t="shared" si="21"/>
        <v>Tv Plasma - Panasonic Tc-P42C2L</v>
      </c>
      <c r="F304" s="60">
        <f t="shared" si="22"/>
        <v>2199</v>
      </c>
      <c r="G304" s="5">
        <v>37931</v>
      </c>
      <c r="H304" s="74">
        <v>5</v>
      </c>
      <c r="I304" s="75">
        <f t="shared" si="24"/>
        <v>10995</v>
      </c>
      <c r="J304" s="76" t="s">
        <v>176</v>
      </c>
      <c r="K304" s="76" t="s">
        <v>37</v>
      </c>
      <c r="L304" s="76" t="s">
        <v>139</v>
      </c>
      <c r="M304" s="76" t="s">
        <v>136</v>
      </c>
      <c r="N304" s="24" t="s">
        <v>246</v>
      </c>
      <c r="O304" s="78">
        <v>2</v>
      </c>
      <c r="Z304">
        <f t="shared" ca="1" si="23"/>
        <v>1</v>
      </c>
    </row>
    <row r="305" spans="2:26" x14ac:dyDescent="0.2">
      <c r="B305" s="71" t="s">
        <v>22</v>
      </c>
      <c r="C305" s="72" t="str">
        <f t="shared" si="20"/>
        <v>David Wells</v>
      </c>
      <c r="D305" s="22" t="s">
        <v>167</v>
      </c>
      <c r="E305" s="4" t="str">
        <f t="shared" si="21"/>
        <v>Combo Autoradio + Parlantes - Sony</v>
      </c>
      <c r="F305" s="60">
        <f t="shared" si="22"/>
        <v>400</v>
      </c>
      <c r="G305" s="5">
        <v>37939</v>
      </c>
      <c r="H305" s="74">
        <v>12</v>
      </c>
      <c r="I305" s="75">
        <f t="shared" si="24"/>
        <v>4800</v>
      </c>
      <c r="J305" s="76" t="s">
        <v>192</v>
      </c>
      <c r="K305" s="76" t="s">
        <v>34</v>
      </c>
      <c r="L305" s="76" t="s">
        <v>140</v>
      </c>
      <c r="M305" s="76" t="s">
        <v>135</v>
      </c>
      <c r="N305" s="24" t="s">
        <v>256</v>
      </c>
      <c r="O305" s="78">
        <v>1</v>
      </c>
      <c r="Z305">
        <f t="shared" ca="1" si="23"/>
        <v>9</v>
      </c>
    </row>
    <row r="306" spans="2:26" x14ac:dyDescent="0.2">
      <c r="B306" s="71" t="s">
        <v>21</v>
      </c>
      <c r="C306" s="72" t="str">
        <f t="shared" si="20"/>
        <v>Sidney Deans Family</v>
      </c>
      <c r="D306" s="22" t="s">
        <v>167</v>
      </c>
      <c r="E306" s="4" t="str">
        <f t="shared" si="21"/>
        <v>Refrigeradora - Frigidaire Frt-18G6Jw</v>
      </c>
      <c r="F306" s="60">
        <f t="shared" si="22"/>
        <v>2399</v>
      </c>
      <c r="G306" s="5">
        <v>37789</v>
      </c>
      <c r="H306" s="74">
        <v>18</v>
      </c>
      <c r="I306" s="75">
        <f t="shared" si="24"/>
        <v>43182</v>
      </c>
      <c r="J306" s="76" t="s">
        <v>196</v>
      </c>
      <c r="K306" s="76" t="s">
        <v>41</v>
      </c>
      <c r="L306" s="76" t="s">
        <v>144</v>
      </c>
      <c r="M306" s="76" t="s">
        <v>135</v>
      </c>
      <c r="N306" s="24" t="s">
        <v>247</v>
      </c>
      <c r="O306" s="78">
        <v>13</v>
      </c>
      <c r="Z306">
        <f t="shared" ca="1" si="23"/>
        <v>38</v>
      </c>
    </row>
    <row r="307" spans="2:26" x14ac:dyDescent="0.2">
      <c r="B307" s="71" t="s">
        <v>14</v>
      </c>
      <c r="C307" s="72" t="str">
        <f t="shared" si="20"/>
        <v>Juan Williams</v>
      </c>
      <c r="D307" s="22" t="s">
        <v>172</v>
      </c>
      <c r="E307" s="4" t="str">
        <f t="shared" si="21"/>
        <v>Tv Plasma - Panasonic Tc-P42C2L</v>
      </c>
      <c r="F307" s="60">
        <f t="shared" si="22"/>
        <v>2199</v>
      </c>
      <c r="G307" s="5">
        <v>37859</v>
      </c>
      <c r="H307" s="74">
        <v>7</v>
      </c>
      <c r="I307" s="75">
        <f t="shared" si="24"/>
        <v>15393</v>
      </c>
      <c r="J307" s="76" t="s">
        <v>184</v>
      </c>
      <c r="K307" s="76" t="s">
        <v>33</v>
      </c>
      <c r="L307" s="76" t="s">
        <v>141</v>
      </c>
      <c r="M307" s="76" t="s">
        <v>136</v>
      </c>
      <c r="N307" s="24" t="s">
        <v>246</v>
      </c>
      <c r="O307" s="78">
        <v>29</v>
      </c>
      <c r="Z307">
        <f t="shared" ca="1" si="23"/>
        <v>31</v>
      </c>
    </row>
    <row r="308" spans="2:26" x14ac:dyDescent="0.2">
      <c r="B308" s="71" t="s">
        <v>21</v>
      </c>
      <c r="C308" s="72" t="str">
        <f t="shared" si="20"/>
        <v>Terry's Gifts</v>
      </c>
      <c r="D308" s="22" t="s">
        <v>151</v>
      </c>
      <c r="E308" s="4" t="str">
        <f t="shared" si="21"/>
        <v>Cocina A Gas — Titanium Tx1G-0Pe</v>
      </c>
      <c r="F308" s="60">
        <f t="shared" si="22"/>
        <v>849</v>
      </c>
      <c r="G308" s="5">
        <v>37894</v>
      </c>
      <c r="H308" s="74">
        <v>11</v>
      </c>
      <c r="I308" s="75">
        <f t="shared" si="24"/>
        <v>9339</v>
      </c>
      <c r="J308" s="76" t="s">
        <v>192</v>
      </c>
      <c r="K308" s="76" t="s">
        <v>35</v>
      </c>
      <c r="L308" s="76" t="s">
        <v>144</v>
      </c>
      <c r="M308" s="76" t="s">
        <v>135</v>
      </c>
      <c r="N308" s="24" t="s">
        <v>238</v>
      </c>
      <c r="O308" s="78">
        <v>30</v>
      </c>
      <c r="Z308">
        <f t="shared" ca="1" si="23"/>
        <v>9</v>
      </c>
    </row>
    <row r="309" spans="2:26" x14ac:dyDescent="0.2">
      <c r="B309" s="71" t="s">
        <v>22</v>
      </c>
      <c r="C309" s="72" t="str">
        <f t="shared" si="20"/>
        <v>National Endowment of the Arts</v>
      </c>
      <c r="D309" s="22" t="s">
        <v>152</v>
      </c>
      <c r="E309" s="4" t="str">
        <f t="shared" si="21"/>
        <v>Cámara Digital - Sony Cyber-Shot Dsc-S2000</v>
      </c>
      <c r="F309" s="60">
        <f t="shared" si="22"/>
        <v>399</v>
      </c>
      <c r="G309" s="5">
        <v>37893</v>
      </c>
      <c r="H309" s="74">
        <v>10</v>
      </c>
      <c r="I309" s="75">
        <f t="shared" si="24"/>
        <v>3990</v>
      </c>
      <c r="J309" s="76" t="s">
        <v>183</v>
      </c>
      <c r="K309" s="76" t="s">
        <v>32</v>
      </c>
      <c r="L309" s="76" t="s">
        <v>139</v>
      </c>
      <c r="M309" s="76" t="s">
        <v>136</v>
      </c>
      <c r="N309" s="24" t="s">
        <v>253</v>
      </c>
      <c r="O309" s="78">
        <v>19</v>
      </c>
      <c r="Z309">
        <f t="shared" ca="1" si="23"/>
        <v>24</v>
      </c>
    </row>
    <row r="310" spans="2:26" x14ac:dyDescent="0.2">
      <c r="B310" s="71" t="s">
        <v>13</v>
      </c>
      <c r="C310" s="72" t="str">
        <f t="shared" si="20"/>
        <v>Cindy Alvarez</v>
      </c>
      <c r="D310" s="22" t="s">
        <v>157</v>
      </c>
      <c r="E310" s="4" t="str">
        <f t="shared" si="21"/>
        <v>Equipo De Sonido 1200 W</v>
      </c>
      <c r="F310" s="60">
        <f t="shared" si="22"/>
        <v>2069</v>
      </c>
      <c r="G310" s="5">
        <v>37939</v>
      </c>
      <c r="H310" s="74">
        <v>18</v>
      </c>
      <c r="I310" s="75">
        <f t="shared" si="24"/>
        <v>37242</v>
      </c>
      <c r="J310" s="76" t="s">
        <v>184</v>
      </c>
      <c r="K310" s="76" t="s">
        <v>28</v>
      </c>
      <c r="L310" s="76" t="s">
        <v>142</v>
      </c>
      <c r="M310" s="76" t="s">
        <v>135</v>
      </c>
      <c r="N310" s="24" t="s">
        <v>237</v>
      </c>
      <c r="O310" s="78">
        <v>28</v>
      </c>
      <c r="Z310">
        <f t="shared" ca="1" si="23"/>
        <v>31</v>
      </c>
    </row>
    <row r="311" spans="2:26" x14ac:dyDescent="0.2">
      <c r="B311" s="71" t="s">
        <v>17</v>
      </c>
      <c r="C311" s="72" t="str">
        <f t="shared" si="20"/>
        <v>Linda Greene</v>
      </c>
      <c r="D311" s="22" t="s">
        <v>134</v>
      </c>
      <c r="E311" s="4" t="str">
        <f t="shared" si="21"/>
        <v>Refrigeradora - Frigidaire Frs-6Hr35 Kw</v>
      </c>
      <c r="F311" s="60">
        <f t="shared" si="22"/>
        <v>3999</v>
      </c>
      <c r="G311" s="5">
        <v>37872</v>
      </c>
      <c r="H311" s="74">
        <v>17</v>
      </c>
      <c r="I311" s="75">
        <f t="shared" si="24"/>
        <v>67983</v>
      </c>
      <c r="J311" s="76" t="s">
        <v>194</v>
      </c>
      <c r="K311" s="76" t="s">
        <v>34</v>
      </c>
      <c r="L311" s="76" t="s">
        <v>144</v>
      </c>
      <c r="M311" s="76" t="s">
        <v>135</v>
      </c>
      <c r="N311" s="24" t="s">
        <v>242</v>
      </c>
      <c r="O311" s="78">
        <v>8</v>
      </c>
      <c r="Z311">
        <f t="shared" ca="1" si="23"/>
        <v>14</v>
      </c>
    </row>
    <row r="312" spans="2:26" x14ac:dyDescent="0.2">
      <c r="B312" s="71" t="s">
        <v>21</v>
      </c>
      <c r="C312" s="72" t="str">
        <f t="shared" si="20"/>
        <v>Howard Lee</v>
      </c>
      <c r="D312" s="22" t="s">
        <v>9</v>
      </c>
      <c r="E312" s="4" t="str">
        <f t="shared" si="21"/>
        <v>Congeladora - Frigidaire Glfc-1326 Fw</v>
      </c>
      <c r="F312" s="60">
        <f t="shared" si="22"/>
        <v>2249</v>
      </c>
      <c r="G312" s="5">
        <v>37840</v>
      </c>
      <c r="H312" s="74">
        <v>15</v>
      </c>
      <c r="I312" s="75">
        <f t="shared" si="24"/>
        <v>33735</v>
      </c>
      <c r="J312" s="76" t="s">
        <v>193</v>
      </c>
      <c r="K312" s="76" t="s">
        <v>26</v>
      </c>
      <c r="L312" s="76" t="s">
        <v>143</v>
      </c>
      <c r="M312" s="76" t="s">
        <v>135</v>
      </c>
      <c r="N312" s="24" t="s">
        <v>257</v>
      </c>
      <c r="O312" s="78">
        <v>31</v>
      </c>
      <c r="Z312">
        <f t="shared" ca="1" si="23"/>
        <v>31</v>
      </c>
    </row>
    <row r="313" spans="2:26" x14ac:dyDescent="0.2">
      <c r="B313" s="71" t="s">
        <v>21</v>
      </c>
      <c r="C313" s="72" t="str">
        <f t="shared" si="20"/>
        <v>Cindy Alvarez</v>
      </c>
      <c r="D313" s="22" t="s">
        <v>165</v>
      </c>
      <c r="E313" s="4" t="str">
        <f t="shared" si="21"/>
        <v>Cocina A Gas — Emp804Cx0</v>
      </c>
      <c r="F313" s="60">
        <f t="shared" si="22"/>
        <v>1699</v>
      </c>
      <c r="G313" s="5">
        <v>37816</v>
      </c>
      <c r="H313" s="74">
        <v>14</v>
      </c>
      <c r="I313" s="75">
        <f t="shared" si="24"/>
        <v>23786</v>
      </c>
      <c r="J313" s="76" t="s">
        <v>200</v>
      </c>
      <c r="K313" s="76" t="s">
        <v>26</v>
      </c>
      <c r="L313" s="76" t="s">
        <v>141</v>
      </c>
      <c r="M313" s="76" t="s">
        <v>137</v>
      </c>
      <c r="N313" s="24" t="s">
        <v>259</v>
      </c>
      <c r="O313" s="78">
        <v>28</v>
      </c>
      <c r="Z313">
        <f t="shared" ca="1" si="23"/>
        <v>23</v>
      </c>
    </row>
    <row r="314" spans="2:26" x14ac:dyDescent="0.2">
      <c r="B314" s="71" t="s">
        <v>22</v>
      </c>
      <c r="C314" s="72" t="str">
        <f t="shared" si="20"/>
        <v>Cindy Alvarez</v>
      </c>
      <c r="D314" s="22" t="s">
        <v>153</v>
      </c>
      <c r="E314" s="4" t="str">
        <f t="shared" si="21"/>
        <v>Tv Plasma - Panasonic Tc-P42C2L</v>
      </c>
      <c r="F314" s="60">
        <f t="shared" si="22"/>
        <v>2199</v>
      </c>
      <c r="G314" s="5">
        <v>37887</v>
      </c>
      <c r="H314" s="74">
        <v>20</v>
      </c>
      <c r="I314" s="75">
        <f t="shared" si="24"/>
        <v>43980</v>
      </c>
      <c r="J314" s="76" t="s">
        <v>183</v>
      </c>
      <c r="K314" s="76" t="s">
        <v>26</v>
      </c>
      <c r="L314" s="76" t="s">
        <v>141</v>
      </c>
      <c r="M314" s="76" t="s">
        <v>135</v>
      </c>
      <c r="N314" s="24" t="s">
        <v>246</v>
      </c>
      <c r="O314" s="78">
        <v>28</v>
      </c>
      <c r="Z314">
        <f t="shared" ca="1" si="23"/>
        <v>36</v>
      </c>
    </row>
    <row r="315" spans="2:26" x14ac:dyDescent="0.2">
      <c r="B315" s="71" t="s">
        <v>17</v>
      </c>
      <c r="C315" s="72" t="str">
        <f t="shared" si="20"/>
        <v>Kyle Keel</v>
      </c>
      <c r="D315" s="22" t="s">
        <v>158</v>
      </c>
      <c r="E315" s="4" t="str">
        <f t="shared" si="21"/>
        <v>Tv Lcd Panasonic Tc-L37C22L</v>
      </c>
      <c r="F315" s="60">
        <f t="shared" si="22"/>
        <v>2999</v>
      </c>
      <c r="G315" s="5">
        <v>37802</v>
      </c>
      <c r="H315" s="74">
        <v>15</v>
      </c>
      <c r="I315" s="75">
        <f t="shared" si="24"/>
        <v>44985</v>
      </c>
      <c r="J315" s="76" t="s">
        <v>127</v>
      </c>
      <c r="K315" s="76" t="s">
        <v>34</v>
      </c>
      <c r="L315" s="76" t="s">
        <v>138</v>
      </c>
      <c r="M315" s="76" t="s">
        <v>137</v>
      </c>
      <c r="N315" s="24" t="s">
        <v>245</v>
      </c>
      <c r="O315" s="78">
        <v>43</v>
      </c>
      <c r="Z315">
        <f t="shared" ca="1" si="23"/>
        <v>15</v>
      </c>
    </row>
    <row r="316" spans="2:26" x14ac:dyDescent="0.2">
      <c r="B316" s="71" t="s">
        <v>15</v>
      </c>
      <c r="C316" s="72" t="str">
        <f t="shared" si="20"/>
        <v>Ryan Kaufmann</v>
      </c>
      <c r="D316" s="22" t="s">
        <v>170</v>
      </c>
      <c r="E316" s="4" t="str">
        <f t="shared" si="21"/>
        <v>Combo Autoradio + Parlantes - Sony</v>
      </c>
      <c r="F316" s="60">
        <f t="shared" si="22"/>
        <v>400</v>
      </c>
      <c r="G316" s="5">
        <v>37858</v>
      </c>
      <c r="H316" s="74">
        <v>20</v>
      </c>
      <c r="I316" s="75">
        <f t="shared" si="24"/>
        <v>8000</v>
      </c>
      <c r="J316" s="76" t="s">
        <v>174</v>
      </c>
      <c r="K316" s="76" t="s">
        <v>27</v>
      </c>
      <c r="L316" s="76" t="s">
        <v>142</v>
      </c>
      <c r="M316" s="76" t="s">
        <v>135</v>
      </c>
      <c r="N316" s="24" t="s">
        <v>256</v>
      </c>
      <c r="O316" s="78">
        <v>17</v>
      </c>
      <c r="Z316">
        <f t="shared" ca="1" si="23"/>
        <v>37</v>
      </c>
    </row>
    <row r="317" spans="2:26" x14ac:dyDescent="0.2">
      <c r="B317" s="71" t="s">
        <v>21</v>
      </c>
      <c r="C317" s="72" t="str">
        <f t="shared" si="20"/>
        <v>Gary Michaels</v>
      </c>
      <c r="D317" s="22" t="s">
        <v>147</v>
      </c>
      <c r="E317" s="4" t="str">
        <f t="shared" si="21"/>
        <v>Dvd Hd Mtw</v>
      </c>
      <c r="F317" s="60">
        <f t="shared" si="22"/>
        <v>2320</v>
      </c>
      <c r="G317" s="5">
        <v>37865</v>
      </c>
      <c r="H317" s="74">
        <v>20</v>
      </c>
      <c r="I317" s="75">
        <f t="shared" si="24"/>
        <v>46400</v>
      </c>
      <c r="J317" s="76" t="s">
        <v>201</v>
      </c>
      <c r="K317" s="76" t="s">
        <v>32</v>
      </c>
      <c r="L317" s="76" t="s">
        <v>140</v>
      </c>
      <c r="M317" s="76" t="s">
        <v>136</v>
      </c>
      <c r="N317" s="24" t="s">
        <v>250</v>
      </c>
      <c r="O317" s="78">
        <v>20</v>
      </c>
      <c r="Z317">
        <f t="shared" ca="1" si="23"/>
        <v>42</v>
      </c>
    </row>
    <row r="318" spans="2:26" x14ac:dyDescent="0.2">
      <c r="B318" s="71" t="s">
        <v>18</v>
      </c>
      <c r="C318" s="72" t="str">
        <f t="shared" si="20"/>
        <v>Karri Wu</v>
      </c>
      <c r="D318" s="22" t="s">
        <v>8</v>
      </c>
      <c r="E318" s="4" t="str">
        <f t="shared" si="21"/>
        <v>Minicomponente - Sony Mhc-Ec99</v>
      </c>
      <c r="F318" s="60">
        <f t="shared" si="22"/>
        <v>799</v>
      </c>
      <c r="G318" s="5">
        <v>37887</v>
      </c>
      <c r="H318" s="74">
        <v>19</v>
      </c>
      <c r="I318" s="75">
        <f t="shared" si="24"/>
        <v>15181</v>
      </c>
      <c r="J318" s="76" t="s">
        <v>201</v>
      </c>
      <c r="K318" s="76" t="s">
        <v>41</v>
      </c>
      <c r="L318" s="76" t="s">
        <v>144</v>
      </c>
      <c r="M318" s="76" t="s">
        <v>135</v>
      </c>
      <c r="N318" s="24" t="s">
        <v>254</v>
      </c>
      <c r="O318" s="78">
        <v>2</v>
      </c>
      <c r="Z318">
        <f t="shared" ca="1" si="23"/>
        <v>26</v>
      </c>
    </row>
    <row r="319" spans="2:26" x14ac:dyDescent="0.2">
      <c r="B319" s="71" t="s">
        <v>17</v>
      </c>
      <c r="C319" s="72" t="str">
        <f t="shared" si="20"/>
        <v>Nebraska Board of Arts</v>
      </c>
      <c r="D319" s="22" t="s">
        <v>148</v>
      </c>
      <c r="E319" s="4" t="str">
        <f t="shared" si="21"/>
        <v>Cocina A Gas — Emp804Cx0</v>
      </c>
      <c r="F319" s="60">
        <f t="shared" si="22"/>
        <v>1699</v>
      </c>
      <c r="G319" s="5">
        <v>37899</v>
      </c>
      <c r="H319" s="74">
        <v>10</v>
      </c>
      <c r="I319" s="75">
        <f t="shared" si="24"/>
        <v>16990</v>
      </c>
      <c r="J319" s="76" t="s">
        <v>189</v>
      </c>
      <c r="K319" s="76" t="s">
        <v>40</v>
      </c>
      <c r="L319" s="76" t="s">
        <v>140</v>
      </c>
      <c r="M319" s="76" t="s">
        <v>137</v>
      </c>
      <c r="N319" s="24" t="s">
        <v>259</v>
      </c>
      <c r="O319" s="78">
        <v>6</v>
      </c>
      <c r="Z319">
        <f t="shared" ca="1" si="23"/>
        <v>37</v>
      </c>
    </row>
    <row r="320" spans="2:26" x14ac:dyDescent="0.2">
      <c r="B320" s="71" t="s">
        <v>22</v>
      </c>
      <c r="C320" s="72" t="str">
        <f t="shared" si="20"/>
        <v>Linda Snell</v>
      </c>
      <c r="D320" s="22" t="s">
        <v>171</v>
      </c>
      <c r="E320" s="4" t="str">
        <f t="shared" si="21"/>
        <v>Horno Microonda "Rex"</v>
      </c>
      <c r="F320" s="60">
        <f t="shared" si="22"/>
        <v>485</v>
      </c>
      <c r="G320" s="5">
        <v>37882</v>
      </c>
      <c r="H320" s="74">
        <v>20</v>
      </c>
      <c r="I320" s="75">
        <f t="shared" si="24"/>
        <v>9700</v>
      </c>
      <c r="J320" s="76" t="s">
        <v>188</v>
      </c>
      <c r="K320" s="76" t="s">
        <v>35</v>
      </c>
      <c r="L320" s="76" t="s">
        <v>143</v>
      </c>
      <c r="M320" s="76" t="s">
        <v>137</v>
      </c>
      <c r="N320" s="24" t="s">
        <v>239</v>
      </c>
      <c r="O320" s="78">
        <v>22</v>
      </c>
      <c r="Z320">
        <f t="shared" ca="1" si="23"/>
        <v>20</v>
      </c>
    </row>
    <row r="321" spans="2:26" x14ac:dyDescent="0.2">
      <c r="B321" s="71" t="s">
        <v>15</v>
      </c>
      <c r="C321" s="72" t="str">
        <f t="shared" si="20"/>
        <v>Chad Hawkes Family</v>
      </c>
      <c r="D321" s="22" t="s">
        <v>151</v>
      </c>
      <c r="E321" s="4" t="str">
        <f t="shared" si="21"/>
        <v>Combo Autoradio + Parlantes - Sony</v>
      </c>
      <c r="F321" s="60">
        <f t="shared" si="22"/>
        <v>400</v>
      </c>
      <c r="G321" s="5">
        <v>37823</v>
      </c>
      <c r="H321" s="74">
        <v>12</v>
      </c>
      <c r="I321" s="75">
        <f t="shared" si="24"/>
        <v>4800</v>
      </c>
      <c r="J321" s="76" t="s">
        <v>204</v>
      </c>
      <c r="K321" s="76" t="s">
        <v>32</v>
      </c>
      <c r="L321" s="76" t="s">
        <v>141</v>
      </c>
      <c r="M321" s="76" t="s">
        <v>136</v>
      </c>
      <c r="N321" s="24" t="s">
        <v>256</v>
      </c>
      <c r="O321" s="78">
        <v>11</v>
      </c>
      <c r="Z321">
        <f t="shared" ca="1" si="23"/>
        <v>25</v>
      </c>
    </row>
    <row r="322" spans="2:26" x14ac:dyDescent="0.2">
      <c r="B322" s="71" t="s">
        <v>19</v>
      </c>
      <c r="C322" s="72" t="str">
        <f t="shared" si="20"/>
        <v>Nancy Yi</v>
      </c>
      <c r="D322" s="22" t="s">
        <v>151</v>
      </c>
      <c r="E322" s="4" t="str">
        <f t="shared" si="21"/>
        <v>Dvd Boddometer</v>
      </c>
      <c r="F322" s="60">
        <f t="shared" si="22"/>
        <v>1958</v>
      </c>
      <c r="G322" s="5">
        <v>37877</v>
      </c>
      <c r="H322" s="74">
        <v>11</v>
      </c>
      <c r="I322" s="75">
        <f t="shared" si="24"/>
        <v>21538</v>
      </c>
      <c r="J322" s="76" t="s">
        <v>177</v>
      </c>
      <c r="K322" s="76" t="s">
        <v>26</v>
      </c>
      <c r="L322" s="76" t="s">
        <v>139</v>
      </c>
      <c r="M322" s="76" t="s">
        <v>135</v>
      </c>
      <c r="N322" s="24" t="s">
        <v>235</v>
      </c>
      <c r="O322" s="78">
        <v>39</v>
      </c>
      <c r="Z322">
        <f t="shared" ca="1" si="23"/>
        <v>10</v>
      </c>
    </row>
    <row r="323" spans="2:26" x14ac:dyDescent="0.2">
      <c r="B323" s="71" t="s">
        <v>18</v>
      </c>
      <c r="C323" s="72" t="str">
        <f t="shared" si="20"/>
        <v>Stepforth Hardware</v>
      </c>
      <c r="D323" s="22" t="s">
        <v>148</v>
      </c>
      <c r="E323" s="4" t="str">
        <f t="shared" si="21"/>
        <v>Cocina A Gas — Titanium Tx1G-0Pe</v>
      </c>
      <c r="F323" s="60">
        <f t="shared" si="22"/>
        <v>849</v>
      </c>
      <c r="G323" s="5">
        <v>37812</v>
      </c>
      <c r="H323" s="74">
        <v>12</v>
      </c>
      <c r="I323" s="75">
        <f t="shared" si="24"/>
        <v>10188</v>
      </c>
      <c r="J323" s="76" t="s">
        <v>196</v>
      </c>
      <c r="K323" s="76" t="s">
        <v>39</v>
      </c>
      <c r="L323" s="76" t="s">
        <v>143</v>
      </c>
      <c r="M323" s="76" t="s">
        <v>135</v>
      </c>
      <c r="N323" s="24" t="s">
        <v>238</v>
      </c>
      <c r="O323" s="78">
        <v>33</v>
      </c>
      <c r="Z323">
        <f t="shared" ca="1" si="23"/>
        <v>9</v>
      </c>
    </row>
    <row r="324" spans="2:26" x14ac:dyDescent="0.2">
      <c r="B324" s="71" t="s">
        <v>21</v>
      </c>
      <c r="C324" s="72" t="str">
        <f t="shared" si="20"/>
        <v>Sally Breaux Family</v>
      </c>
      <c r="D324" s="22" t="s">
        <v>168</v>
      </c>
      <c r="E324" s="4" t="str">
        <f t="shared" si="21"/>
        <v>Cámara Digital Panasonic Dmcsd-Fh1 S</v>
      </c>
      <c r="F324" s="60">
        <f t="shared" si="22"/>
        <v>799</v>
      </c>
      <c r="G324" s="5">
        <v>37806</v>
      </c>
      <c r="H324" s="74">
        <v>7</v>
      </c>
      <c r="I324" s="75">
        <f t="shared" si="24"/>
        <v>5593</v>
      </c>
      <c r="J324" s="76" t="s">
        <v>178</v>
      </c>
      <c r="K324" s="76" t="s">
        <v>36</v>
      </c>
      <c r="L324" s="76" t="s">
        <v>144</v>
      </c>
      <c r="M324" s="76" t="s">
        <v>137</v>
      </c>
      <c r="N324" s="24" t="s">
        <v>252</v>
      </c>
      <c r="O324" s="78">
        <v>37</v>
      </c>
      <c r="Z324">
        <f t="shared" ca="1" si="23"/>
        <v>19</v>
      </c>
    </row>
    <row r="325" spans="2:26" x14ac:dyDescent="0.2">
      <c r="B325" s="71" t="s">
        <v>20</v>
      </c>
      <c r="C325" s="72" t="str">
        <f t="shared" si="20"/>
        <v>Music Store</v>
      </c>
      <c r="D325" s="22" t="s">
        <v>166</v>
      </c>
      <c r="E325" s="4" t="str">
        <f t="shared" si="21"/>
        <v>Equipo De Sonido 1200 W</v>
      </c>
      <c r="F325" s="60">
        <f t="shared" si="22"/>
        <v>2069</v>
      </c>
      <c r="G325" s="5">
        <v>37886</v>
      </c>
      <c r="H325" s="74">
        <v>18</v>
      </c>
      <c r="I325" s="75">
        <f t="shared" si="24"/>
        <v>37242</v>
      </c>
      <c r="J325" s="76" t="s">
        <v>187</v>
      </c>
      <c r="K325" s="76" t="s">
        <v>26</v>
      </c>
      <c r="L325" s="76" t="s">
        <v>138</v>
      </c>
      <c r="M325" s="76" t="s">
        <v>137</v>
      </c>
      <c r="N325" s="24" t="s">
        <v>237</v>
      </c>
      <c r="O325" s="78">
        <v>34</v>
      </c>
      <c r="Z325">
        <f t="shared" ca="1" si="23"/>
        <v>12</v>
      </c>
    </row>
    <row r="326" spans="2:26" x14ac:dyDescent="0.2">
      <c r="B326" s="71" t="s">
        <v>20</v>
      </c>
      <c r="C326" s="72" t="str">
        <f t="shared" si="20"/>
        <v>Barry Dawes</v>
      </c>
      <c r="D326" s="22" t="s">
        <v>145</v>
      </c>
      <c r="E326" s="4" t="str">
        <f t="shared" si="21"/>
        <v>Dvd Boddometer</v>
      </c>
      <c r="F326" s="60">
        <f t="shared" si="22"/>
        <v>1958</v>
      </c>
      <c r="G326" s="5">
        <v>0</v>
      </c>
      <c r="H326" s="74">
        <v>5</v>
      </c>
      <c r="I326" s="75">
        <f t="shared" si="24"/>
        <v>9790</v>
      </c>
      <c r="J326" s="76" t="s">
        <v>173</v>
      </c>
      <c r="K326" s="76" t="s">
        <v>26</v>
      </c>
      <c r="L326" s="76" t="s">
        <v>138</v>
      </c>
      <c r="M326" s="76" t="s">
        <v>137</v>
      </c>
      <c r="N326" s="24" t="s">
        <v>235</v>
      </c>
      <c r="O326" s="78">
        <v>7</v>
      </c>
      <c r="Z326">
        <f t="shared" ca="1" si="23"/>
        <v>34</v>
      </c>
    </row>
    <row r="327" spans="2:26" x14ac:dyDescent="0.2">
      <c r="B327" s="71" t="s">
        <v>16</v>
      </c>
      <c r="C327" s="72" t="str">
        <f t="shared" si="20"/>
        <v>Barry Dawes</v>
      </c>
      <c r="D327" s="22" t="s">
        <v>7</v>
      </c>
      <c r="E327" s="4" t="str">
        <f t="shared" si="21"/>
        <v>Lavadora - Frigidaire -Fws-839Zcs</v>
      </c>
      <c r="F327" s="60">
        <f t="shared" si="22"/>
        <v>1599</v>
      </c>
      <c r="G327" s="5">
        <v>37825</v>
      </c>
      <c r="H327" s="74">
        <v>8</v>
      </c>
      <c r="I327" s="75">
        <f t="shared" si="24"/>
        <v>12792</v>
      </c>
      <c r="J327" s="76" t="s">
        <v>187</v>
      </c>
      <c r="K327" s="76" t="s">
        <v>33</v>
      </c>
      <c r="L327" s="76" t="s">
        <v>144</v>
      </c>
      <c r="M327" s="76" t="s">
        <v>135</v>
      </c>
      <c r="N327" s="24" t="s">
        <v>240</v>
      </c>
      <c r="O327" s="78">
        <v>7</v>
      </c>
      <c r="Z327">
        <f t="shared" ca="1" si="23"/>
        <v>4</v>
      </c>
    </row>
    <row r="328" spans="2:26" x14ac:dyDescent="0.2">
      <c r="B328" s="71" t="s">
        <v>19</v>
      </c>
      <c r="C328" s="72" t="str">
        <f t="shared" si="20"/>
        <v>Whole Foods Bakery</v>
      </c>
      <c r="D328" s="22" t="s">
        <v>170</v>
      </c>
      <c r="E328" s="4" t="str">
        <f t="shared" si="21"/>
        <v>Cocina A Gas — Titanium Tx1G-0Pe</v>
      </c>
      <c r="F328" s="60">
        <f t="shared" si="22"/>
        <v>849</v>
      </c>
      <c r="G328" s="5">
        <v>37886</v>
      </c>
      <c r="H328" s="74">
        <v>5</v>
      </c>
      <c r="I328" s="75">
        <f t="shared" si="24"/>
        <v>4245</v>
      </c>
      <c r="J328" s="76" t="s">
        <v>175</v>
      </c>
      <c r="K328" s="76" t="s">
        <v>29</v>
      </c>
      <c r="L328" s="76" t="s">
        <v>139</v>
      </c>
      <c r="M328" s="76" t="s">
        <v>137</v>
      </c>
      <c r="N328" s="24" t="s">
        <v>238</v>
      </c>
      <c r="O328" s="78">
        <v>4</v>
      </c>
      <c r="Z328">
        <f t="shared" ca="1" si="23"/>
        <v>25</v>
      </c>
    </row>
    <row r="329" spans="2:26" x14ac:dyDescent="0.2">
      <c r="B329" s="71" t="s">
        <v>13</v>
      </c>
      <c r="C329" s="72" t="str">
        <f t="shared" si="20"/>
        <v>Mitchell Maazel</v>
      </c>
      <c r="D329" s="22" t="s">
        <v>155</v>
      </c>
      <c r="E329" s="4" t="str">
        <f t="shared" si="21"/>
        <v>Tv Lcd - Panasonic Tc-L32C22L</v>
      </c>
      <c r="F329" s="60">
        <f t="shared" si="22"/>
        <v>1599</v>
      </c>
      <c r="G329" s="5">
        <v>37913</v>
      </c>
      <c r="H329" s="74">
        <v>9</v>
      </c>
      <c r="I329" s="75">
        <f t="shared" si="24"/>
        <v>14391</v>
      </c>
      <c r="J329" s="76" t="s">
        <v>187</v>
      </c>
      <c r="K329" s="76" t="s">
        <v>35</v>
      </c>
      <c r="L329" s="76" t="s">
        <v>139</v>
      </c>
      <c r="M329" s="76" t="s">
        <v>135</v>
      </c>
      <c r="N329" s="24" t="s">
        <v>244</v>
      </c>
      <c r="O329" s="78">
        <v>41</v>
      </c>
      <c r="Z329">
        <f t="shared" ca="1" si="23"/>
        <v>12</v>
      </c>
    </row>
    <row r="330" spans="2:26" x14ac:dyDescent="0.2">
      <c r="B330" s="71" t="s">
        <v>20</v>
      </c>
      <c r="C330" s="72" t="str">
        <f t="shared" si="20"/>
        <v>Nancy Yi</v>
      </c>
      <c r="D330" s="22" t="s">
        <v>167</v>
      </c>
      <c r="E330" s="4" t="str">
        <f t="shared" si="21"/>
        <v>Refrigeradora - Frigidaire Frs-6Hr35 Kw</v>
      </c>
      <c r="F330" s="60">
        <f t="shared" si="22"/>
        <v>3999</v>
      </c>
      <c r="G330" s="5">
        <v>37861</v>
      </c>
      <c r="H330" s="74">
        <v>16</v>
      </c>
      <c r="I330" s="75">
        <f t="shared" si="24"/>
        <v>63984</v>
      </c>
      <c r="J330" s="76" t="s">
        <v>175</v>
      </c>
      <c r="K330" s="76" t="s">
        <v>34</v>
      </c>
      <c r="L330" s="76" t="s">
        <v>139</v>
      </c>
      <c r="M330" s="76" t="s">
        <v>137</v>
      </c>
      <c r="N330" s="24" t="s">
        <v>242</v>
      </c>
      <c r="O330" s="78">
        <v>39</v>
      </c>
      <c r="Z330">
        <f t="shared" ca="1" si="23"/>
        <v>33</v>
      </c>
    </row>
    <row r="331" spans="2:26" x14ac:dyDescent="0.2">
      <c r="B331" s="71" t="s">
        <v>22</v>
      </c>
      <c r="C331" s="72" t="str">
        <f t="shared" ref="C331:C361" si="25">VLOOKUP(O331,TabCli,2,0)</f>
        <v>Vera Ulanger</v>
      </c>
      <c r="D331" s="22" t="s">
        <v>147</v>
      </c>
      <c r="E331" s="4" t="str">
        <f t="shared" ref="E331:E361" si="26">VLOOKUP(N331,Tablota,2,0)</f>
        <v>Tv Lcd - Sony Bravia Klv-40Bx400</v>
      </c>
      <c r="F331" s="60">
        <f t="shared" ref="F331:F361" si="27">VLOOKUP(E331,TProd,2,0)</f>
        <v>3399</v>
      </c>
      <c r="G331" s="5">
        <v>37870</v>
      </c>
      <c r="H331" s="74">
        <v>10</v>
      </c>
      <c r="I331" s="75">
        <f t="shared" si="24"/>
        <v>33990</v>
      </c>
      <c r="J331" s="76" t="s">
        <v>192</v>
      </c>
      <c r="K331" s="76" t="s">
        <v>30</v>
      </c>
      <c r="L331" s="76" t="s">
        <v>140</v>
      </c>
      <c r="M331" s="76" t="s">
        <v>137</v>
      </c>
      <c r="N331" s="24" t="s">
        <v>243</v>
      </c>
      <c r="O331" s="78">
        <v>35</v>
      </c>
      <c r="Z331">
        <f t="shared" ref="Z331:Z361" ca="1" si="28">RANDBETWEEN(1,43)</f>
        <v>6</v>
      </c>
    </row>
    <row r="332" spans="2:26" x14ac:dyDescent="0.2">
      <c r="B332" s="71" t="s">
        <v>19</v>
      </c>
      <c r="C332" s="72" t="str">
        <f t="shared" si="25"/>
        <v>Whole Foods Bakery</v>
      </c>
      <c r="D332" s="22" t="s">
        <v>151</v>
      </c>
      <c r="E332" s="4" t="str">
        <f t="shared" si="26"/>
        <v>Cocina A Gas — Emp804Cx0</v>
      </c>
      <c r="F332" s="60">
        <f t="shared" si="27"/>
        <v>1699</v>
      </c>
      <c r="G332" s="5">
        <v>37789</v>
      </c>
      <c r="H332" s="74">
        <v>12</v>
      </c>
      <c r="I332" s="75">
        <f t="shared" ref="I332:I361" si="29">F332*H332</f>
        <v>20388</v>
      </c>
      <c r="J332" s="76" t="s">
        <v>173</v>
      </c>
      <c r="K332" s="76" t="s">
        <v>29</v>
      </c>
      <c r="L332" s="76" t="s">
        <v>144</v>
      </c>
      <c r="M332" s="76" t="s">
        <v>137</v>
      </c>
      <c r="N332" s="24" t="s">
        <v>259</v>
      </c>
      <c r="O332" s="78">
        <v>4</v>
      </c>
      <c r="Z332">
        <f t="shared" ca="1" si="28"/>
        <v>32</v>
      </c>
    </row>
    <row r="333" spans="2:26" x14ac:dyDescent="0.2">
      <c r="B333" s="71" t="s">
        <v>13</v>
      </c>
      <c r="C333" s="72" t="str">
        <f t="shared" si="25"/>
        <v>Gallery 510</v>
      </c>
      <c r="D333" s="22" t="s">
        <v>171</v>
      </c>
      <c r="E333" s="4" t="str">
        <f t="shared" si="26"/>
        <v>Cámara De Video Panasonic Sdrsd-S50Pu-K</v>
      </c>
      <c r="F333" s="60">
        <f t="shared" si="27"/>
        <v>999</v>
      </c>
      <c r="G333" s="5">
        <v>37917</v>
      </c>
      <c r="H333" s="74">
        <v>10</v>
      </c>
      <c r="I333" s="75">
        <f t="shared" si="29"/>
        <v>9990</v>
      </c>
      <c r="J333" s="76" t="s">
        <v>174</v>
      </c>
      <c r="K333" s="76" t="s">
        <v>41</v>
      </c>
      <c r="L333" s="76" t="s">
        <v>138</v>
      </c>
      <c r="M333" s="76" t="s">
        <v>137</v>
      </c>
      <c r="N333" s="24" t="s">
        <v>251</v>
      </c>
      <c r="O333" s="78">
        <v>26</v>
      </c>
      <c r="Z333">
        <f t="shared" ca="1" si="28"/>
        <v>6</v>
      </c>
    </row>
    <row r="334" spans="2:26" x14ac:dyDescent="0.2">
      <c r="B334" s="71" t="s">
        <v>16</v>
      </c>
      <c r="C334" s="72" t="str">
        <f t="shared" si="25"/>
        <v>Gary Michaels</v>
      </c>
      <c r="D334" s="22" t="s">
        <v>149</v>
      </c>
      <c r="E334" s="4" t="str">
        <f t="shared" si="26"/>
        <v xml:space="preserve">Licuadora Imaco - Bl-888 V.Plastico </v>
      </c>
      <c r="F334" s="60">
        <f t="shared" si="27"/>
        <v>84.54</v>
      </c>
      <c r="G334" s="5">
        <v>37884</v>
      </c>
      <c r="H334" s="74">
        <v>12</v>
      </c>
      <c r="I334" s="75">
        <f t="shared" si="29"/>
        <v>1014.48</v>
      </c>
      <c r="J334" s="76" t="s">
        <v>198</v>
      </c>
      <c r="K334" s="76" t="s">
        <v>29</v>
      </c>
      <c r="L334" s="76" t="s">
        <v>141</v>
      </c>
      <c r="M334" s="76" t="s">
        <v>135</v>
      </c>
      <c r="N334" s="24" t="s">
        <v>241</v>
      </c>
      <c r="O334" s="78">
        <v>20</v>
      </c>
      <c r="Z334">
        <f t="shared" ca="1" si="28"/>
        <v>26</v>
      </c>
    </row>
    <row r="335" spans="2:26" x14ac:dyDescent="0.2">
      <c r="B335" s="71" t="s">
        <v>21</v>
      </c>
      <c r="C335" s="72" t="str">
        <f t="shared" si="25"/>
        <v>Joan Smith</v>
      </c>
      <c r="D335" s="22" t="s">
        <v>160</v>
      </c>
      <c r="E335" s="4" t="str">
        <f t="shared" si="26"/>
        <v>Refrigeradora - Frigidaire Frs-6Hr35 Kw</v>
      </c>
      <c r="F335" s="60">
        <f t="shared" si="27"/>
        <v>3999</v>
      </c>
      <c r="G335" s="5">
        <v>37865</v>
      </c>
      <c r="H335" s="74">
        <v>2</v>
      </c>
      <c r="I335" s="75">
        <f t="shared" si="29"/>
        <v>7998</v>
      </c>
      <c r="J335" s="76" t="s">
        <v>181</v>
      </c>
      <c r="K335" s="76" t="s">
        <v>40</v>
      </c>
      <c r="L335" s="76" t="s">
        <v>140</v>
      </c>
      <c r="M335" s="76" t="s">
        <v>137</v>
      </c>
      <c r="N335" s="24" t="s">
        <v>242</v>
      </c>
      <c r="O335" s="78">
        <v>32</v>
      </c>
      <c r="Z335">
        <f t="shared" ca="1" si="28"/>
        <v>27</v>
      </c>
    </row>
    <row r="336" spans="2:26" x14ac:dyDescent="0.2">
      <c r="B336" s="71" t="s">
        <v>13</v>
      </c>
      <c r="C336" s="72" t="str">
        <f t="shared" si="25"/>
        <v>Andy Ramirez</v>
      </c>
      <c r="D336" s="22" t="s">
        <v>165</v>
      </c>
      <c r="E336" s="4" t="str">
        <f t="shared" si="26"/>
        <v>Consola De Video Juego- Sony Play Station 3</v>
      </c>
      <c r="F336" s="60">
        <f t="shared" si="27"/>
        <v>1499</v>
      </c>
      <c r="G336" s="5">
        <v>37900</v>
      </c>
      <c r="H336" s="74">
        <v>7</v>
      </c>
      <c r="I336" s="75">
        <f t="shared" si="29"/>
        <v>10493</v>
      </c>
      <c r="J336" s="76" t="s">
        <v>174</v>
      </c>
      <c r="K336" s="76" t="s">
        <v>37</v>
      </c>
      <c r="L336" s="76" t="s">
        <v>138</v>
      </c>
      <c r="M336" s="76" t="s">
        <v>136</v>
      </c>
      <c r="N336" s="24" t="s">
        <v>255</v>
      </c>
      <c r="O336" s="78">
        <v>23</v>
      </c>
      <c r="Z336">
        <f t="shared" ca="1" si="28"/>
        <v>16</v>
      </c>
    </row>
    <row r="337" spans="2:26" x14ac:dyDescent="0.2">
      <c r="B337" s="71" t="s">
        <v>13</v>
      </c>
      <c r="C337" s="72" t="str">
        <f t="shared" si="25"/>
        <v>Terry's Gifts</v>
      </c>
      <c r="D337" s="22" t="s">
        <v>166</v>
      </c>
      <c r="E337" s="4" t="str">
        <f t="shared" si="26"/>
        <v>Tv Plasma - Panasonic Tc-P42C2L</v>
      </c>
      <c r="F337" s="60">
        <f t="shared" si="27"/>
        <v>2199</v>
      </c>
      <c r="G337" s="5">
        <v>37938</v>
      </c>
      <c r="H337" s="74">
        <v>12</v>
      </c>
      <c r="I337" s="75">
        <f t="shared" si="29"/>
        <v>26388</v>
      </c>
      <c r="J337" s="76" t="s">
        <v>183</v>
      </c>
      <c r="K337" s="76" t="s">
        <v>36</v>
      </c>
      <c r="L337" s="76" t="s">
        <v>140</v>
      </c>
      <c r="M337" s="76" t="s">
        <v>135</v>
      </c>
      <c r="N337" s="24" t="s">
        <v>246</v>
      </c>
      <c r="O337" s="78">
        <v>30</v>
      </c>
      <c r="Z337">
        <f t="shared" ca="1" si="28"/>
        <v>10</v>
      </c>
    </row>
    <row r="338" spans="2:26" x14ac:dyDescent="0.2">
      <c r="B338" s="71" t="s">
        <v>16</v>
      </c>
      <c r="C338" s="72" t="str">
        <f t="shared" si="25"/>
        <v>Kevin Karls</v>
      </c>
      <c r="D338" s="22" t="s">
        <v>8</v>
      </c>
      <c r="E338" s="4" t="str">
        <f t="shared" si="26"/>
        <v>Tv Lcd - Sony Bravia Klv-40Bx400</v>
      </c>
      <c r="F338" s="60">
        <f t="shared" si="27"/>
        <v>3399</v>
      </c>
      <c r="G338" s="5">
        <v>37931</v>
      </c>
      <c r="H338" s="74">
        <v>15</v>
      </c>
      <c r="I338" s="75">
        <f t="shared" si="29"/>
        <v>50985</v>
      </c>
      <c r="J338" s="76" t="s">
        <v>175</v>
      </c>
      <c r="K338" s="76" t="s">
        <v>36</v>
      </c>
      <c r="L338" s="76" t="s">
        <v>138</v>
      </c>
      <c r="M338" s="76" t="s">
        <v>135</v>
      </c>
      <c r="N338" s="24" t="s">
        <v>243</v>
      </c>
      <c r="O338" s="78">
        <v>24</v>
      </c>
      <c r="Z338">
        <f t="shared" ca="1" si="28"/>
        <v>25</v>
      </c>
    </row>
    <row r="339" spans="2:26" x14ac:dyDescent="0.2">
      <c r="B339" s="71" t="s">
        <v>20</v>
      </c>
      <c r="C339" s="72" t="str">
        <f t="shared" si="25"/>
        <v>Music Junction</v>
      </c>
      <c r="D339" s="22" t="s">
        <v>9</v>
      </c>
      <c r="E339" s="4" t="str">
        <f t="shared" si="26"/>
        <v>Cámara De Video Panasonic Sdrsd-S50Pu-K</v>
      </c>
      <c r="F339" s="60">
        <f t="shared" si="27"/>
        <v>999</v>
      </c>
      <c r="G339" s="5">
        <v>37806</v>
      </c>
      <c r="H339" s="74">
        <v>6</v>
      </c>
      <c r="I339" s="75">
        <f t="shared" si="29"/>
        <v>5994</v>
      </c>
      <c r="J339" s="76" t="s">
        <v>188</v>
      </c>
      <c r="K339" s="76" t="s">
        <v>33</v>
      </c>
      <c r="L339" s="76" t="s">
        <v>139</v>
      </c>
      <c r="M339" s="76" t="s">
        <v>136</v>
      </c>
      <c r="N339" s="24" t="s">
        <v>251</v>
      </c>
      <c r="O339" s="78">
        <v>10</v>
      </c>
      <c r="Z339">
        <f t="shared" ca="1" si="28"/>
        <v>23</v>
      </c>
    </row>
    <row r="340" spans="2:26" x14ac:dyDescent="0.2">
      <c r="B340" s="71" t="s">
        <v>13</v>
      </c>
      <c r="C340" s="72" t="str">
        <f t="shared" si="25"/>
        <v>Westside Mall</v>
      </c>
      <c r="D340" s="22" t="s">
        <v>148</v>
      </c>
      <c r="E340" s="4" t="str">
        <f t="shared" si="26"/>
        <v>Cámara Digital - Sony Cyber-Shot Dsc-S2000</v>
      </c>
      <c r="F340" s="60">
        <f t="shared" si="27"/>
        <v>399</v>
      </c>
      <c r="G340" s="5">
        <v>37904</v>
      </c>
      <c r="H340" s="74">
        <v>10</v>
      </c>
      <c r="I340" s="75">
        <f t="shared" si="29"/>
        <v>3990</v>
      </c>
      <c r="J340" s="76" t="s">
        <v>208</v>
      </c>
      <c r="K340" s="76" t="s">
        <v>40</v>
      </c>
      <c r="L340" s="76" t="s">
        <v>143</v>
      </c>
      <c r="M340" s="76" t="s">
        <v>137</v>
      </c>
      <c r="N340" s="24" t="s">
        <v>253</v>
      </c>
      <c r="O340" s="78">
        <v>15</v>
      </c>
      <c r="Z340">
        <f t="shared" ca="1" si="28"/>
        <v>16</v>
      </c>
    </row>
    <row r="341" spans="2:26" x14ac:dyDescent="0.2">
      <c r="B341" s="71" t="s">
        <v>14</v>
      </c>
      <c r="C341" s="72" t="str">
        <f t="shared" si="25"/>
        <v>Karri Wu</v>
      </c>
      <c r="D341" s="22" t="s">
        <v>163</v>
      </c>
      <c r="E341" s="4" t="str">
        <f t="shared" si="26"/>
        <v>Cámara Digital — Coolpix S-225</v>
      </c>
      <c r="F341" s="60">
        <f t="shared" si="27"/>
        <v>999</v>
      </c>
      <c r="G341" s="5">
        <v>37793</v>
      </c>
      <c r="H341" s="74">
        <v>16</v>
      </c>
      <c r="I341" s="75">
        <f t="shared" si="29"/>
        <v>15984</v>
      </c>
      <c r="J341" s="76" t="s">
        <v>189</v>
      </c>
      <c r="K341" s="76" t="s">
        <v>29</v>
      </c>
      <c r="L341" s="76" t="s">
        <v>141</v>
      </c>
      <c r="M341" s="76" t="s">
        <v>135</v>
      </c>
      <c r="N341" s="24" t="s">
        <v>258</v>
      </c>
      <c r="O341" s="78">
        <v>2</v>
      </c>
      <c r="Z341">
        <f t="shared" ca="1" si="28"/>
        <v>1</v>
      </c>
    </row>
    <row r="342" spans="2:26" x14ac:dyDescent="0.2">
      <c r="B342" s="71" t="s">
        <v>15</v>
      </c>
      <c r="C342" s="72" t="str">
        <f t="shared" si="25"/>
        <v>Music Store</v>
      </c>
      <c r="D342" s="22" t="s">
        <v>159</v>
      </c>
      <c r="E342" s="4" t="str">
        <f t="shared" si="26"/>
        <v>Consola De Video Juego- Sony Play Station 3</v>
      </c>
      <c r="F342" s="60">
        <f t="shared" si="27"/>
        <v>1499</v>
      </c>
      <c r="G342" s="5">
        <v>37801</v>
      </c>
      <c r="H342" s="74">
        <v>13</v>
      </c>
      <c r="I342" s="75">
        <f t="shared" si="29"/>
        <v>19487</v>
      </c>
      <c r="J342" s="76" t="s">
        <v>194</v>
      </c>
      <c r="K342" s="76" t="s">
        <v>29</v>
      </c>
      <c r="L342" s="76" t="s">
        <v>139</v>
      </c>
      <c r="M342" s="76" t="s">
        <v>135</v>
      </c>
      <c r="N342" s="24" t="s">
        <v>255</v>
      </c>
      <c r="O342" s="78">
        <v>34</v>
      </c>
      <c r="Z342">
        <f t="shared" ca="1" si="28"/>
        <v>7</v>
      </c>
    </row>
    <row r="343" spans="2:26" x14ac:dyDescent="0.2">
      <c r="B343" s="71" t="s">
        <v>19</v>
      </c>
      <c r="C343" s="72" t="str">
        <f t="shared" si="25"/>
        <v>Greenwood Bakery</v>
      </c>
      <c r="D343" s="22" t="s">
        <v>169</v>
      </c>
      <c r="E343" s="4" t="str">
        <f t="shared" si="26"/>
        <v>Cámara Digital Panasonic Dmcsd-Fh1 S</v>
      </c>
      <c r="F343" s="60">
        <f t="shared" si="27"/>
        <v>799</v>
      </c>
      <c r="G343" s="5">
        <v>37837</v>
      </c>
      <c r="H343" s="74">
        <v>2</v>
      </c>
      <c r="I343" s="75">
        <f t="shared" si="29"/>
        <v>1598</v>
      </c>
      <c r="J343" s="76" t="s">
        <v>201</v>
      </c>
      <c r="K343" s="76" t="s">
        <v>26</v>
      </c>
      <c r="L343" s="76" t="s">
        <v>142</v>
      </c>
      <c r="M343" s="76" t="s">
        <v>136</v>
      </c>
      <c r="N343" s="24" t="s">
        <v>252</v>
      </c>
      <c r="O343" s="78">
        <v>16</v>
      </c>
      <c r="Z343">
        <f t="shared" ca="1" si="28"/>
        <v>17</v>
      </c>
    </row>
    <row r="344" spans="2:26" x14ac:dyDescent="0.2">
      <c r="B344" s="71" t="s">
        <v>17</v>
      </c>
      <c r="C344" s="72" t="str">
        <f t="shared" si="25"/>
        <v>Andy Ramirez</v>
      </c>
      <c r="D344" s="22" t="s">
        <v>152</v>
      </c>
      <c r="E344" s="4" t="str">
        <f t="shared" si="26"/>
        <v>Horno Microonda "Rex"</v>
      </c>
      <c r="F344" s="60">
        <f t="shared" si="27"/>
        <v>485</v>
      </c>
      <c r="G344" s="5">
        <v>37831</v>
      </c>
      <c r="H344" s="74">
        <v>9</v>
      </c>
      <c r="I344" s="75">
        <f t="shared" si="29"/>
        <v>4365</v>
      </c>
      <c r="J344" s="76" t="s">
        <v>173</v>
      </c>
      <c r="K344" s="76" t="s">
        <v>41</v>
      </c>
      <c r="L344" s="76" t="s">
        <v>139</v>
      </c>
      <c r="M344" s="76" t="s">
        <v>135</v>
      </c>
      <c r="N344" s="24" t="s">
        <v>239</v>
      </c>
      <c r="O344" s="78">
        <v>23</v>
      </c>
      <c r="Z344">
        <f t="shared" ca="1" si="28"/>
        <v>22</v>
      </c>
    </row>
    <row r="345" spans="2:26" x14ac:dyDescent="0.2">
      <c r="B345" s="71" t="s">
        <v>20</v>
      </c>
      <c r="C345" s="72" t="str">
        <f t="shared" si="25"/>
        <v>Barbara Snell</v>
      </c>
      <c r="D345" s="22" t="s">
        <v>147</v>
      </c>
      <c r="E345" s="4" t="str">
        <f t="shared" si="26"/>
        <v>Refrigeradora - Frigidaire Frs-6Hr35 Kw</v>
      </c>
      <c r="F345" s="60">
        <f t="shared" si="27"/>
        <v>3999</v>
      </c>
      <c r="G345" s="5">
        <v>37913</v>
      </c>
      <c r="H345" s="74">
        <v>1</v>
      </c>
      <c r="I345" s="75">
        <f t="shared" si="29"/>
        <v>3999</v>
      </c>
      <c r="J345" s="76" t="s">
        <v>182</v>
      </c>
      <c r="K345" s="76" t="s">
        <v>27</v>
      </c>
      <c r="L345" s="76" t="s">
        <v>142</v>
      </c>
      <c r="M345" s="76" t="s">
        <v>137</v>
      </c>
      <c r="N345" s="24" t="s">
        <v>242</v>
      </c>
      <c r="O345" s="78">
        <v>21</v>
      </c>
      <c r="Z345">
        <f t="shared" ca="1" si="28"/>
        <v>6</v>
      </c>
    </row>
    <row r="346" spans="2:26" x14ac:dyDescent="0.2">
      <c r="B346" s="71" t="s">
        <v>19</v>
      </c>
      <c r="C346" s="72" t="str">
        <f t="shared" si="25"/>
        <v>Nebraska Board of Arts</v>
      </c>
      <c r="D346" s="22" t="s">
        <v>171</v>
      </c>
      <c r="E346" s="4" t="str">
        <f t="shared" si="26"/>
        <v>Tv Lcd Panasonic Tc-L37C22L</v>
      </c>
      <c r="F346" s="60">
        <f t="shared" si="27"/>
        <v>2999</v>
      </c>
      <c r="G346" s="5">
        <v>37810</v>
      </c>
      <c r="H346" s="74">
        <v>17</v>
      </c>
      <c r="I346" s="75">
        <f t="shared" si="29"/>
        <v>50983</v>
      </c>
      <c r="J346" s="76" t="s">
        <v>177</v>
      </c>
      <c r="K346" s="76" t="s">
        <v>41</v>
      </c>
      <c r="L346" s="76" t="s">
        <v>142</v>
      </c>
      <c r="M346" s="76" t="s">
        <v>135</v>
      </c>
      <c r="N346" s="24" t="s">
        <v>245</v>
      </c>
      <c r="O346" s="78">
        <v>6</v>
      </c>
      <c r="Z346">
        <f t="shared" ca="1" si="28"/>
        <v>21</v>
      </c>
    </row>
    <row r="347" spans="2:26" x14ac:dyDescent="0.2">
      <c r="B347" s="71" t="s">
        <v>21</v>
      </c>
      <c r="C347" s="72" t="str">
        <f t="shared" si="25"/>
        <v>Miller's Grocery</v>
      </c>
      <c r="D347" s="22" t="s">
        <v>163</v>
      </c>
      <c r="E347" s="4" t="str">
        <f t="shared" si="26"/>
        <v>Congeladora - Frigidaire Glfc-1326 Fw</v>
      </c>
      <c r="F347" s="60">
        <f t="shared" si="27"/>
        <v>2249</v>
      </c>
      <c r="G347" s="5">
        <v>37930</v>
      </c>
      <c r="H347" s="74">
        <v>20</v>
      </c>
      <c r="I347" s="75">
        <f t="shared" si="29"/>
        <v>44980</v>
      </c>
      <c r="J347" s="76" t="s">
        <v>195</v>
      </c>
      <c r="K347" s="76" t="s">
        <v>26</v>
      </c>
      <c r="L347" s="76" t="s">
        <v>138</v>
      </c>
      <c r="M347" s="76" t="s">
        <v>136</v>
      </c>
      <c r="N347" s="24" t="s">
        <v>257</v>
      </c>
      <c r="O347" s="78">
        <v>27</v>
      </c>
      <c r="Z347">
        <f t="shared" ca="1" si="28"/>
        <v>32</v>
      </c>
    </row>
    <row r="348" spans="2:26" x14ac:dyDescent="0.2">
      <c r="B348" s="71" t="s">
        <v>17</v>
      </c>
      <c r="C348" s="72" t="str">
        <f t="shared" si="25"/>
        <v>Vera Ulanger</v>
      </c>
      <c r="D348" s="22" t="s">
        <v>165</v>
      </c>
      <c r="E348" s="4" t="str">
        <f t="shared" si="26"/>
        <v>Tv Lcd - Sony Bravia Klv-40Bx400</v>
      </c>
      <c r="F348" s="60">
        <f t="shared" si="27"/>
        <v>3399</v>
      </c>
      <c r="G348" s="5">
        <v>37882</v>
      </c>
      <c r="H348" s="74">
        <v>16</v>
      </c>
      <c r="I348" s="75">
        <f t="shared" si="29"/>
        <v>54384</v>
      </c>
      <c r="J348" s="76" t="s">
        <v>203</v>
      </c>
      <c r="K348" s="76" t="s">
        <v>40</v>
      </c>
      <c r="L348" s="76" t="s">
        <v>142</v>
      </c>
      <c r="M348" s="76" t="s">
        <v>136</v>
      </c>
      <c r="N348" s="24" t="s">
        <v>243</v>
      </c>
      <c r="O348" s="78">
        <v>35</v>
      </c>
      <c r="Z348">
        <f t="shared" ca="1" si="28"/>
        <v>35</v>
      </c>
    </row>
    <row r="349" spans="2:26" x14ac:dyDescent="0.2">
      <c r="B349" s="71" t="s">
        <v>18</v>
      </c>
      <c r="C349" s="72" t="str">
        <f t="shared" si="25"/>
        <v>Music Store</v>
      </c>
      <c r="D349" s="22" t="s">
        <v>159</v>
      </c>
      <c r="E349" s="4" t="str">
        <f t="shared" si="26"/>
        <v>Congeladora - Frigidaire Glfc-1326 Fw</v>
      </c>
      <c r="F349" s="60">
        <f t="shared" si="27"/>
        <v>2249</v>
      </c>
      <c r="G349" s="5">
        <v>37867</v>
      </c>
      <c r="H349" s="74">
        <v>11</v>
      </c>
      <c r="I349" s="75">
        <f t="shared" si="29"/>
        <v>24739</v>
      </c>
      <c r="J349" s="76" t="s">
        <v>201</v>
      </c>
      <c r="K349" s="76" t="s">
        <v>37</v>
      </c>
      <c r="L349" s="76" t="s">
        <v>143</v>
      </c>
      <c r="M349" s="76" t="s">
        <v>137</v>
      </c>
      <c r="N349" s="24" t="s">
        <v>257</v>
      </c>
      <c r="O349" s="78">
        <v>34</v>
      </c>
      <c r="Z349">
        <f t="shared" ca="1" si="28"/>
        <v>8</v>
      </c>
    </row>
    <row r="350" spans="2:26" x14ac:dyDescent="0.2">
      <c r="B350" s="71" t="s">
        <v>15</v>
      </c>
      <c r="C350" s="72" t="str">
        <f t="shared" si="25"/>
        <v>Kyle Keel</v>
      </c>
      <c r="D350" s="22" t="s">
        <v>9</v>
      </c>
      <c r="E350" s="4" t="str">
        <f t="shared" si="26"/>
        <v>Lavadora - Frigidaire -Fws-839Zcs</v>
      </c>
      <c r="F350" s="60">
        <f t="shared" si="27"/>
        <v>1599</v>
      </c>
      <c r="G350" s="5">
        <v>37897</v>
      </c>
      <c r="H350" s="74">
        <v>20</v>
      </c>
      <c r="I350" s="75">
        <f t="shared" si="29"/>
        <v>31980</v>
      </c>
      <c r="J350" s="76" t="s">
        <v>177</v>
      </c>
      <c r="K350" s="76" t="s">
        <v>31</v>
      </c>
      <c r="L350" s="76" t="s">
        <v>139</v>
      </c>
      <c r="M350" s="76" t="s">
        <v>135</v>
      </c>
      <c r="N350" s="24" t="s">
        <v>240</v>
      </c>
      <c r="O350" s="78">
        <v>43</v>
      </c>
      <c r="Z350">
        <f t="shared" ca="1" si="28"/>
        <v>36</v>
      </c>
    </row>
    <row r="351" spans="2:26" x14ac:dyDescent="0.2">
      <c r="B351" s="71" t="s">
        <v>16</v>
      </c>
      <c r="C351" s="72" t="str">
        <f t="shared" si="25"/>
        <v>Nebraskan Arts Foundation</v>
      </c>
      <c r="D351" s="22" t="s">
        <v>154</v>
      </c>
      <c r="E351" s="4" t="str">
        <f t="shared" si="26"/>
        <v>Equipo De Sonido 1200 W</v>
      </c>
      <c r="F351" s="60">
        <f t="shared" si="27"/>
        <v>2069</v>
      </c>
      <c r="G351" s="5">
        <v>37929</v>
      </c>
      <c r="H351" s="74">
        <v>19</v>
      </c>
      <c r="I351" s="75">
        <f t="shared" si="29"/>
        <v>39311</v>
      </c>
      <c r="J351" s="76" t="s">
        <v>195</v>
      </c>
      <c r="K351" s="76" t="s">
        <v>33</v>
      </c>
      <c r="L351" s="76" t="s">
        <v>141</v>
      </c>
      <c r="M351" s="76" t="s">
        <v>137</v>
      </c>
      <c r="N351" s="24" t="s">
        <v>237</v>
      </c>
      <c r="O351" s="78">
        <v>42</v>
      </c>
      <c r="Z351">
        <f t="shared" ca="1" si="28"/>
        <v>5</v>
      </c>
    </row>
    <row r="352" spans="2:26" x14ac:dyDescent="0.2">
      <c r="B352" s="71" t="s">
        <v>22</v>
      </c>
      <c r="C352" s="72" t="str">
        <f t="shared" si="25"/>
        <v>Cronkite Foundation</v>
      </c>
      <c r="D352" s="22" t="s">
        <v>146</v>
      </c>
      <c r="E352" s="4" t="str">
        <f t="shared" si="26"/>
        <v xml:space="preserve">Dvd Calfex </v>
      </c>
      <c r="F352" s="60">
        <f t="shared" si="27"/>
        <v>1873</v>
      </c>
      <c r="G352" s="5">
        <v>37842</v>
      </c>
      <c r="H352" s="74">
        <v>17</v>
      </c>
      <c r="I352" s="75">
        <f t="shared" si="29"/>
        <v>31841</v>
      </c>
      <c r="J352" s="76" t="s">
        <v>127</v>
      </c>
      <c r="K352" s="76" t="s">
        <v>27</v>
      </c>
      <c r="L352" s="76" t="s">
        <v>139</v>
      </c>
      <c r="M352" s="76" t="s">
        <v>136</v>
      </c>
      <c r="N352" s="24" t="s">
        <v>236</v>
      </c>
      <c r="O352" s="78">
        <v>14</v>
      </c>
      <c r="Z352">
        <f t="shared" ca="1" si="28"/>
        <v>18</v>
      </c>
    </row>
    <row r="353" spans="2:26" x14ac:dyDescent="0.2">
      <c r="B353" s="71" t="s">
        <v>14</v>
      </c>
      <c r="C353" s="72" t="str">
        <f t="shared" si="25"/>
        <v>Kyle Keel</v>
      </c>
      <c r="D353" s="22" t="s">
        <v>163</v>
      </c>
      <c r="E353" s="4" t="str">
        <f t="shared" si="26"/>
        <v>Equipo De Sonido 1200 W</v>
      </c>
      <c r="F353" s="60">
        <f t="shared" si="27"/>
        <v>2069</v>
      </c>
      <c r="G353" s="5">
        <v>37865</v>
      </c>
      <c r="H353" s="74">
        <v>14</v>
      </c>
      <c r="I353" s="75">
        <f t="shared" si="29"/>
        <v>28966</v>
      </c>
      <c r="J353" s="76" t="s">
        <v>176</v>
      </c>
      <c r="K353" s="76" t="s">
        <v>40</v>
      </c>
      <c r="L353" s="76" t="s">
        <v>143</v>
      </c>
      <c r="M353" s="76" t="s">
        <v>135</v>
      </c>
      <c r="N353" s="24" t="s">
        <v>237</v>
      </c>
      <c r="O353" s="78">
        <v>43</v>
      </c>
      <c r="Z353">
        <f t="shared" ca="1" si="28"/>
        <v>21</v>
      </c>
    </row>
    <row r="354" spans="2:26" x14ac:dyDescent="0.2">
      <c r="B354" s="71" t="s">
        <v>13</v>
      </c>
      <c r="C354" s="72" t="str">
        <f t="shared" si="25"/>
        <v>Gallery 510</v>
      </c>
      <c r="D354" s="22" t="s">
        <v>171</v>
      </c>
      <c r="E354" s="4" t="str">
        <f t="shared" si="26"/>
        <v>Cámara Digital - Sony Cyber-Shot Dsc-S2000</v>
      </c>
      <c r="F354" s="60">
        <f t="shared" si="27"/>
        <v>399</v>
      </c>
      <c r="G354" s="5">
        <v>37795</v>
      </c>
      <c r="H354" s="74">
        <v>5</v>
      </c>
      <c r="I354" s="75">
        <f t="shared" si="29"/>
        <v>1995</v>
      </c>
      <c r="J354" s="76" t="s">
        <v>200</v>
      </c>
      <c r="K354" s="76" t="s">
        <v>40</v>
      </c>
      <c r="L354" s="76" t="s">
        <v>141</v>
      </c>
      <c r="M354" s="76" t="s">
        <v>135</v>
      </c>
      <c r="N354" s="24" t="s">
        <v>253</v>
      </c>
      <c r="O354" s="78">
        <v>26</v>
      </c>
      <c r="Z354">
        <f t="shared" ca="1" si="28"/>
        <v>3</v>
      </c>
    </row>
    <row r="355" spans="2:26" x14ac:dyDescent="0.2">
      <c r="B355" s="71" t="s">
        <v>21</v>
      </c>
      <c r="C355" s="72" t="str">
        <f t="shared" si="25"/>
        <v>Joan Smith</v>
      </c>
      <c r="D355" s="22" t="s">
        <v>8</v>
      </c>
      <c r="E355" s="4" t="str">
        <f t="shared" si="26"/>
        <v>Tv Plasma - Panasonic Tc-P42C2L</v>
      </c>
      <c r="F355" s="60">
        <f t="shared" si="27"/>
        <v>2199</v>
      </c>
      <c r="G355" s="5">
        <v>37788</v>
      </c>
      <c r="H355" s="74">
        <v>11</v>
      </c>
      <c r="I355" s="75">
        <f t="shared" si="29"/>
        <v>24189</v>
      </c>
      <c r="J355" s="76" t="s">
        <v>187</v>
      </c>
      <c r="K355" s="76" t="s">
        <v>31</v>
      </c>
      <c r="L355" s="76" t="s">
        <v>142</v>
      </c>
      <c r="M355" s="76" t="s">
        <v>137</v>
      </c>
      <c r="N355" s="24" t="s">
        <v>246</v>
      </c>
      <c r="O355" s="78">
        <v>32</v>
      </c>
      <c r="Z355">
        <f t="shared" ca="1" si="28"/>
        <v>19</v>
      </c>
    </row>
    <row r="356" spans="2:26" x14ac:dyDescent="0.2">
      <c r="B356" s="71" t="s">
        <v>22</v>
      </c>
      <c r="C356" s="72" t="str">
        <f t="shared" si="25"/>
        <v>Gary Michaels</v>
      </c>
      <c r="D356" s="22" t="s">
        <v>156</v>
      </c>
      <c r="E356" s="4" t="str">
        <f t="shared" si="26"/>
        <v>Refrigeradora - Frigidaire Frt-18G6Jw</v>
      </c>
      <c r="F356" s="60">
        <f t="shared" si="27"/>
        <v>2399</v>
      </c>
      <c r="G356" s="5">
        <v>37880</v>
      </c>
      <c r="H356" s="74">
        <v>7</v>
      </c>
      <c r="I356" s="75">
        <f t="shared" si="29"/>
        <v>16793</v>
      </c>
      <c r="J356" s="76" t="s">
        <v>186</v>
      </c>
      <c r="K356" s="76" t="s">
        <v>33</v>
      </c>
      <c r="L356" s="76" t="s">
        <v>140</v>
      </c>
      <c r="M356" s="76" t="s">
        <v>135</v>
      </c>
      <c r="N356" s="24" t="s">
        <v>247</v>
      </c>
      <c r="O356" s="78">
        <v>20</v>
      </c>
      <c r="Z356">
        <f t="shared" ca="1" si="28"/>
        <v>41</v>
      </c>
    </row>
    <row r="357" spans="2:26" x14ac:dyDescent="0.2">
      <c r="B357" s="71" t="s">
        <v>22</v>
      </c>
      <c r="C357" s="72" t="str">
        <f t="shared" si="25"/>
        <v>Music Group</v>
      </c>
      <c r="D357" s="22" t="s">
        <v>168</v>
      </c>
      <c r="E357" s="4" t="str">
        <f t="shared" si="26"/>
        <v>Equipo De Sonido 1200 W</v>
      </c>
      <c r="F357" s="60">
        <f t="shared" si="27"/>
        <v>2069</v>
      </c>
      <c r="G357" s="5">
        <v>37937</v>
      </c>
      <c r="H357" s="74">
        <v>5</v>
      </c>
      <c r="I357" s="75">
        <f t="shared" si="29"/>
        <v>10345</v>
      </c>
      <c r="J357" s="76" t="s">
        <v>198</v>
      </c>
      <c r="K357" s="76" t="s">
        <v>32</v>
      </c>
      <c r="L357" s="76" t="s">
        <v>140</v>
      </c>
      <c r="M357" s="76" t="s">
        <v>136</v>
      </c>
      <c r="N357" s="24" t="s">
        <v>237</v>
      </c>
      <c r="O357" s="78">
        <v>18</v>
      </c>
      <c r="Z357">
        <f t="shared" ca="1" si="28"/>
        <v>6</v>
      </c>
    </row>
    <row r="358" spans="2:26" x14ac:dyDescent="0.2">
      <c r="B358" s="71" t="s">
        <v>17</v>
      </c>
      <c r="C358" s="72" t="str">
        <f t="shared" si="25"/>
        <v>Karri Wu</v>
      </c>
      <c r="D358" s="22" t="s">
        <v>169</v>
      </c>
      <c r="E358" s="4" t="str">
        <f t="shared" si="26"/>
        <v>Congeladora - Frigidaire Glfc-1326 Fw</v>
      </c>
      <c r="F358" s="60">
        <f t="shared" si="27"/>
        <v>2249</v>
      </c>
      <c r="G358" s="5">
        <v>37933</v>
      </c>
      <c r="H358" s="74">
        <v>18</v>
      </c>
      <c r="I358" s="75">
        <f t="shared" si="29"/>
        <v>40482</v>
      </c>
      <c r="J358" s="76" t="s">
        <v>191</v>
      </c>
      <c r="K358" s="76" t="s">
        <v>30</v>
      </c>
      <c r="L358" s="76" t="s">
        <v>143</v>
      </c>
      <c r="M358" s="76" t="s">
        <v>135</v>
      </c>
      <c r="N358" s="24" t="s">
        <v>257</v>
      </c>
      <c r="O358" s="78">
        <v>2</v>
      </c>
      <c r="Z358">
        <f t="shared" ca="1" si="28"/>
        <v>11</v>
      </c>
    </row>
    <row r="359" spans="2:26" x14ac:dyDescent="0.2">
      <c r="B359" s="71" t="s">
        <v>13</v>
      </c>
      <c r="C359" s="72" t="str">
        <f t="shared" si="25"/>
        <v>Barbara Snell</v>
      </c>
      <c r="D359" s="22" t="s">
        <v>8</v>
      </c>
      <c r="E359" s="4" t="str">
        <f t="shared" si="26"/>
        <v>Cámara De Video Panasonic Sdrsd-S50Pu-K</v>
      </c>
      <c r="F359" s="60">
        <f t="shared" si="27"/>
        <v>999</v>
      </c>
      <c r="G359" s="5">
        <v>37875</v>
      </c>
      <c r="H359" s="74">
        <v>19</v>
      </c>
      <c r="I359" s="75">
        <f t="shared" si="29"/>
        <v>18981</v>
      </c>
      <c r="J359" s="76" t="s">
        <v>185</v>
      </c>
      <c r="K359" s="76" t="s">
        <v>32</v>
      </c>
      <c r="L359" s="76" t="s">
        <v>144</v>
      </c>
      <c r="M359" s="76" t="s">
        <v>136</v>
      </c>
      <c r="N359" s="24" t="s">
        <v>251</v>
      </c>
      <c r="O359" s="78">
        <v>21</v>
      </c>
      <c r="Z359">
        <f t="shared" ca="1" si="28"/>
        <v>11</v>
      </c>
    </row>
    <row r="360" spans="2:26" x14ac:dyDescent="0.2">
      <c r="B360" s="71" t="s">
        <v>15</v>
      </c>
      <c r="C360" s="72" t="str">
        <f t="shared" si="25"/>
        <v>Whole Foods Bakery</v>
      </c>
      <c r="D360" s="22" t="s">
        <v>158</v>
      </c>
      <c r="E360" s="4" t="str">
        <f t="shared" si="26"/>
        <v xml:space="preserve">Licuadora Imaco - Bl-888 V.Plastico </v>
      </c>
      <c r="F360" s="60">
        <f t="shared" si="27"/>
        <v>84.54</v>
      </c>
      <c r="G360" s="5">
        <v>37910</v>
      </c>
      <c r="H360" s="74">
        <v>9</v>
      </c>
      <c r="I360" s="75">
        <f t="shared" si="29"/>
        <v>760.86</v>
      </c>
      <c r="J360" s="76" t="s">
        <v>183</v>
      </c>
      <c r="K360" s="76" t="s">
        <v>36</v>
      </c>
      <c r="L360" s="76" t="s">
        <v>141</v>
      </c>
      <c r="M360" s="76" t="s">
        <v>137</v>
      </c>
      <c r="N360" s="24" t="s">
        <v>241</v>
      </c>
      <c r="O360" s="78">
        <v>4</v>
      </c>
      <c r="Z360">
        <f t="shared" ca="1" si="28"/>
        <v>41</v>
      </c>
    </row>
    <row r="361" spans="2:26" ht="13.5" thickBot="1" x14ac:dyDescent="0.25">
      <c r="B361" s="73" t="s">
        <v>16</v>
      </c>
      <c r="C361" s="72" t="str">
        <f t="shared" si="25"/>
        <v>Westside Mall</v>
      </c>
      <c r="D361" s="23" t="s">
        <v>167</v>
      </c>
      <c r="E361" s="4" t="str">
        <f t="shared" si="26"/>
        <v>Consola De Video Juego- Sony Play Station 3</v>
      </c>
      <c r="F361" s="60">
        <f t="shared" si="27"/>
        <v>1499</v>
      </c>
      <c r="G361" s="6">
        <v>37945</v>
      </c>
      <c r="H361" s="79">
        <v>3</v>
      </c>
      <c r="I361" s="75">
        <f t="shared" si="29"/>
        <v>4497</v>
      </c>
      <c r="J361" s="80" t="s">
        <v>199</v>
      </c>
      <c r="K361" s="80" t="s">
        <v>37</v>
      </c>
      <c r="L361" s="80" t="s">
        <v>143</v>
      </c>
      <c r="M361" s="80" t="s">
        <v>137</v>
      </c>
      <c r="N361" s="24" t="s">
        <v>255</v>
      </c>
      <c r="O361" s="81">
        <v>15</v>
      </c>
      <c r="Z361">
        <f t="shared" ca="1" si="28"/>
        <v>34</v>
      </c>
    </row>
    <row r="362" spans="2:26" x14ac:dyDescent="0.2">
      <c r="B362" s="1"/>
      <c r="C362" s="1"/>
      <c r="E362" s="1"/>
      <c r="F362" s="1"/>
      <c r="G362" s="1"/>
      <c r="H362" s="1"/>
      <c r="I362" s="1"/>
      <c r="J362" s="1"/>
    </row>
    <row r="363" spans="2:26" x14ac:dyDescent="0.2">
      <c r="B363" s="1"/>
      <c r="C363" s="1"/>
      <c r="E363" s="1"/>
      <c r="F363" s="1"/>
      <c r="G363" s="1"/>
      <c r="H363" s="1"/>
      <c r="I363" s="1"/>
      <c r="J363" s="1"/>
    </row>
    <row r="364" spans="2:26" x14ac:dyDescent="0.2">
      <c r="J364" s="1"/>
    </row>
  </sheetData>
  <mergeCells count="1">
    <mergeCell ref="D8:J8"/>
  </mergeCells>
  <phoneticPr fontId="0" type="noConversion"/>
  <pageMargins left="0.75" right="0.75" top="1" bottom="1" header="0" footer="0"/>
  <pageSetup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/>
  <dimension ref="A1:C33"/>
  <sheetViews>
    <sheetView workbookViewId="0">
      <selection activeCell="B10" sqref="B10"/>
    </sheetView>
  </sheetViews>
  <sheetFormatPr baseColWidth="10" defaultRowHeight="12.75" x14ac:dyDescent="0.2"/>
  <cols>
    <col min="2" max="2" width="43" customWidth="1"/>
  </cols>
  <sheetData>
    <row r="1" spans="1:3" ht="13.5" thickBot="1" x14ac:dyDescent="0.25">
      <c r="A1" s="67" t="s">
        <v>234</v>
      </c>
      <c r="B1" s="51" t="s">
        <v>209</v>
      </c>
      <c r="C1" s="52" t="s">
        <v>210</v>
      </c>
    </row>
    <row r="2" spans="1:3" x14ac:dyDescent="0.2">
      <c r="A2" s="54" t="s">
        <v>238</v>
      </c>
      <c r="B2" s="62" t="s">
        <v>211</v>
      </c>
      <c r="C2" s="57">
        <v>849</v>
      </c>
    </row>
    <row r="3" spans="1:3" x14ac:dyDescent="0.2">
      <c r="A3" s="55" t="s">
        <v>235</v>
      </c>
      <c r="B3" s="63" t="s">
        <v>212</v>
      </c>
      <c r="C3" s="58">
        <v>1958</v>
      </c>
    </row>
    <row r="4" spans="1:3" x14ac:dyDescent="0.2">
      <c r="A4" s="55" t="s">
        <v>236</v>
      </c>
      <c r="B4" s="63" t="s">
        <v>213</v>
      </c>
      <c r="C4" s="58">
        <v>1873</v>
      </c>
    </row>
    <row r="5" spans="1:3" x14ac:dyDescent="0.2">
      <c r="A5" s="55" t="s">
        <v>237</v>
      </c>
      <c r="B5" s="63" t="s">
        <v>214</v>
      </c>
      <c r="C5" s="58">
        <v>2069</v>
      </c>
    </row>
    <row r="6" spans="1:3" x14ac:dyDescent="0.2">
      <c r="A6" s="55" t="s">
        <v>239</v>
      </c>
      <c r="B6" s="63" t="s">
        <v>6</v>
      </c>
      <c r="C6" s="58">
        <v>485</v>
      </c>
    </row>
    <row r="7" spans="1:3" x14ac:dyDescent="0.2">
      <c r="A7" s="55" t="s">
        <v>240</v>
      </c>
      <c r="B7" s="63" t="s">
        <v>215</v>
      </c>
      <c r="C7" s="58">
        <v>1599</v>
      </c>
    </row>
    <row r="8" spans="1:3" x14ac:dyDescent="0.2">
      <c r="A8" s="55" t="s">
        <v>241</v>
      </c>
      <c r="B8" s="64" t="s">
        <v>232</v>
      </c>
      <c r="C8" s="58">
        <v>84.54</v>
      </c>
    </row>
    <row r="9" spans="1:3" x14ac:dyDescent="0.2">
      <c r="A9" s="55" t="s">
        <v>242</v>
      </c>
      <c r="B9" s="63" t="s">
        <v>216</v>
      </c>
      <c r="C9" s="58">
        <v>3999</v>
      </c>
    </row>
    <row r="10" spans="1:3" x14ac:dyDescent="0.2">
      <c r="A10" s="55" t="s">
        <v>243</v>
      </c>
      <c r="B10" s="63" t="s">
        <v>217</v>
      </c>
      <c r="C10" s="58">
        <v>3399</v>
      </c>
    </row>
    <row r="11" spans="1:3" x14ac:dyDescent="0.2">
      <c r="A11" s="55" t="s">
        <v>244</v>
      </c>
      <c r="B11" s="63" t="s">
        <v>218</v>
      </c>
      <c r="C11" s="58">
        <v>1599</v>
      </c>
    </row>
    <row r="12" spans="1:3" x14ac:dyDescent="0.2">
      <c r="A12" s="55" t="s">
        <v>245</v>
      </c>
      <c r="B12" s="63" t="s">
        <v>219</v>
      </c>
      <c r="C12" s="58">
        <v>2999</v>
      </c>
    </row>
    <row r="13" spans="1:3" x14ac:dyDescent="0.2">
      <c r="A13" s="55" t="s">
        <v>246</v>
      </c>
      <c r="B13" s="63" t="s">
        <v>220</v>
      </c>
      <c r="C13" s="58">
        <v>2199</v>
      </c>
    </row>
    <row r="14" spans="1:3" x14ac:dyDescent="0.2">
      <c r="A14" s="55" t="s">
        <v>247</v>
      </c>
      <c r="B14" s="63" t="s">
        <v>221</v>
      </c>
      <c r="C14" s="58">
        <v>2399</v>
      </c>
    </row>
    <row r="15" spans="1:3" x14ac:dyDescent="0.2">
      <c r="A15" s="55" t="s">
        <v>249</v>
      </c>
      <c r="B15" s="65" t="s">
        <v>248</v>
      </c>
      <c r="C15" s="58">
        <v>3810</v>
      </c>
    </row>
    <row r="16" spans="1:3" x14ac:dyDescent="0.2">
      <c r="A16" s="55" t="s">
        <v>250</v>
      </c>
      <c r="B16" s="63" t="s">
        <v>222</v>
      </c>
      <c r="C16" s="58">
        <v>2320</v>
      </c>
    </row>
    <row r="17" spans="1:3" x14ac:dyDescent="0.2">
      <c r="A17" s="55" t="s">
        <v>251</v>
      </c>
      <c r="B17" s="63" t="s">
        <v>223</v>
      </c>
      <c r="C17" s="58">
        <v>999</v>
      </c>
    </row>
    <row r="18" spans="1:3" x14ac:dyDescent="0.2">
      <c r="A18" s="55" t="s">
        <v>252</v>
      </c>
      <c r="B18" s="63" t="s">
        <v>224</v>
      </c>
      <c r="C18" s="58">
        <v>799</v>
      </c>
    </row>
    <row r="19" spans="1:3" x14ac:dyDescent="0.2">
      <c r="A19" s="55" t="s">
        <v>253</v>
      </c>
      <c r="B19" s="63" t="s">
        <v>225</v>
      </c>
      <c r="C19" s="58">
        <v>399</v>
      </c>
    </row>
    <row r="20" spans="1:3" x14ac:dyDescent="0.2">
      <c r="A20" s="55" t="s">
        <v>254</v>
      </c>
      <c r="B20" s="63" t="s">
        <v>226</v>
      </c>
      <c r="C20" s="58">
        <v>799</v>
      </c>
    </row>
    <row r="21" spans="1:3" x14ac:dyDescent="0.2">
      <c r="A21" s="55" t="s">
        <v>255</v>
      </c>
      <c r="B21" s="63" t="s">
        <v>227</v>
      </c>
      <c r="C21" s="58">
        <v>1499</v>
      </c>
    </row>
    <row r="22" spans="1:3" x14ac:dyDescent="0.2">
      <c r="A22" s="55" t="s">
        <v>256</v>
      </c>
      <c r="B22" s="63" t="s">
        <v>228</v>
      </c>
      <c r="C22" s="58">
        <v>400</v>
      </c>
    </row>
    <row r="23" spans="1:3" x14ac:dyDescent="0.2">
      <c r="A23" s="55" t="s">
        <v>257</v>
      </c>
      <c r="B23" s="63" t="s">
        <v>229</v>
      </c>
      <c r="C23" s="58">
        <v>2249</v>
      </c>
    </row>
    <row r="24" spans="1:3" x14ac:dyDescent="0.2">
      <c r="A24" s="55" t="s">
        <v>258</v>
      </c>
      <c r="B24" s="63" t="s">
        <v>230</v>
      </c>
      <c r="C24" s="58">
        <v>999</v>
      </c>
    </row>
    <row r="25" spans="1:3" ht="13.5" thickBot="1" x14ac:dyDescent="0.25">
      <c r="A25" s="56" t="s">
        <v>259</v>
      </c>
      <c r="B25" s="66" t="s">
        <v>231</v>
      </c>
      <c r="C25" s="59">
        <v>1699</v>
      </c>
    </row>
    <row r="26" spans="1:3" x14ac:dyDescent="0.2">
      <c r="B26" s="53"/>
    </row>
    <row r="27" spans="1:3" x14ac:dyDescent="0.2">
      <c r="B27" s="53"/>
    </row>
    <row r="28" spans="1:3" x14ac:dyDescent="0.2">
      <c r="B28" s="53"/>
    </row>
    <row r="29" spans="1:3" x14ac:dyDescent="0.2">
      <c r="B29" s="53"/>
    </row>
    <row r="30" spans="1:3" x14ac:dyDescent="0.2">
      <c r="B30" s="53"/>
    </row>
    <row r="31" spans="1:3" x14ac:dyDescent="0.2">
      <c r="B31" s="53"/>
    </row>
    <row r="32" spans="1:3" x14ac:dyDescent="0.2">
      <c r="B32" s="53"/>
    </row>
    <row r="33" spans="2:2" x14ac:dyDescent="0.2">
      <c r="B33" s="53"/>
    </row>
  </sheetData>
  <hyperlinks>
    <hyperlink ref="B8" r:id="rId1" display="http://secure.iquiero.com/peru/product.asp?id=21773" xr:uid="{00000000-0004-0000-0100-000000000000}"/>
  </hyperlinks>
  <pageMargins left="0.7" right="0.7" top="0.75" bottom="0.75" header="0.3" footer="0.3"/>
  <pageSetup orientation="portrait" horizontalDpi="360" verticalDpi="360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6"/>
  <dimension ref="A1:C44"/>
  <sheetViews>
    <sheetView topLeftCell="A34" workbookViewId="0">
      <selection activeCell="B25" sqref="B25"/>
    </sheetView>
  </sheetViews>
  <sheetFormatPr baseColWidth="10" defaultRowHeight="12.75" x14ac:dyDescent="0.2"/>
  <cols>
    <col min="1" max="1" width="10.42578125" customWidth="1"/>
    <col min="2" max="2" width="28" customWidth="1"/>
    <col min="3" max="3" width="43.85546875" customWidth="1"/>
  </cols>
  <sheetData>
    <row r="1" spans="1:3" ht="13.5" thickBot="1" x14ac:dyDescent="0.25">
      <c r="A1" s="9" t="s">
        <v>124</v>
      </c>
      <c r="B1" s="10" t="s">
        <v>125</v>
      </c>
      <c r="C1" s="11" t="s">
        <v>126</v>
      </c>
    </row>
    <row r="2" spans="1:3" x14ac:dyDescent="0.2">
      <c r="A2" s="12">
        <v>1</v>
      </c>
      <c r="B2" s="15" t="s">
        <v>42</v>
      </c>
      <c r="C2" s="18" t="s">
        <v>85</v>
      </c>
    </row>
    <row r="3" spans="1:3" x14ac:dyDescent="0.2">
      <c r="A3" s="13">
        <v>2</v>
      </c>
      <c r="B3" s="16" t="s">
        <v>43</v>
      </c>
      <c r="C3" s="19" t="s">
        <v>86</v>
      </c>
    </row>
    <row r="4" spans="1:3" x14ac:dyDescent="0.2">
      <c r="A4" s="13">
        <v>3</v>
      </c>
      <c r="B4" s="16" t="s">
        <v>44</v>
      </c>
      <c r="C4" s="19" t="s">
        <v>87</v>
      </c>
    </row>
    <row r="5" spans="1:3" x14ac:dyDescent="0.2">
      <c r="A5" s="13">
        <v>4</v>
      </c>
      <c r="B5" s="16" t="s">
        <v>45</v>
      </c>
      <c r="C5" s="19" t="s">
        <v>87</v>
      </c>
    </row>
    <row r="6" spans="1:3" x14ac:dyDescent="0.2">
      <c r="A6" s="13">
        <v>5</v>
      </c>
      <c r="B6" s="16" t="s">
        <v>46</v>
      </c>
      <c r="C6" s="19" t="s">
        <v>88</v>
      </c>
    </row>
    <row r="7" spans="1:3" x14ac:dyDescent="0.2">
      <c r="A7" s="13">
        <v>6</v>
      </c>
      <c r="B7" s="16" t="s">
        <v>47</v>
      </c>
      <c r="C7" s="19" t="s">
        <v>89</v>
      </c>
    </row>
    <row r="8" spans="1:3" x14ac:dyDescent="0.2">
      <c r="A8" s="13">
        <v>7</v>
      </c>
      <c r="B8" s="16" t="s">
        <v>48</v>
      </c>
      <c r="C8" s="19" t="s">
        <v>90</v>
      </c>
    </row>
    <row r="9" spans="1:3" x14ac:dyDescent="0.2">
      <c r="A9" s="13">
        <v>8</v>
      </c>
      <c r="B9" s="16" t="s">
        <v>49</v>
      </c>
      <c r="C9" s="19" t="s">
        <v>91</v>
      </c>
    </row>
    <row r="10" spans="1:3" x14ac:dyDescent="0.2">
      <c r="A10" s="13">
        <v>9</v>
      </c>
      <c r="B10" s="16" t="s">
        <v>50</v>
      </c>
      <c r="C10" s="19" t="s">
        <v>87</v>
      </c>
    </row>
    <row r="11" spans="1:3" x14ac:dyDescent="0.2">
      <c r="A11" s="13">
        <v>10</v>
      </c>
      <c r="B11" s="16" t="s">
        <v>51</v>
      </c>
      <c r="C11" s="19" t="s">
        <v>92</v>
      </c>
    </row>
    <row r="12" spans="1:3" x14ac:dyDescent="0.2">
      <c r="A12" s="13">
        <v>11</v>
      </c>
      <c r="B12" s="16" t="s">
        <v>78</v>
      </c>
      <c r="C12" s="19" t="s">
        <v>93</v>
      </c>
    </row>
    <row r="13" spans="1:3" x14ac:dyDescent="0.2">
      <c r="A13" s="13">
        <v>12</v>
      </c>
      <c r="B13" s="16" t="s">
        <v>52</v>
      </c>
      <c r="C13" s="19" t="s">
        <v>94</v>
      </c>
    </row>
    <row r="14" spans="1:3" x14ac:dyDescent="0.2">
      <c r="A14" s="13">
        <v>13</v>
      </c>
      <c r="B14" s="16" t="s">
        <v>79</v>
      </c>
      <c r="C14" s="19" t="s">
        <v>95</v>
      </c>
    </row>
    <row r="15" spans="1:3" x14ac:dyDescent="0.2">
      <c r="A15" s="13">
        <v>14</v>
      </c>
      <c r="B15" s="16" t="s">
        <v>80</v>
      </c>
      <c r="C15" s="19" t="s">
        <v>96</v>
      </c>
    </row>
    <row r="16" spans="1:3" x14ac:dyDescent="0.2">
      <c r="A16" s="13">
        <v>15</v>
      </c>
      <c r="B16" s="16" t="s">
        <v>53</v>
      </c>
      <c r="C16" s="19" t="s">
        <v>87</v>
      </c>
    </row>
    <row r="17" spans="1:3" x14ac:dyDescent="0.2">
      <c r="A17" s="13">
        <v>16</v>
      </c>
      <c r="B17" s="16" t="s">
        <v>54</v>
      </c>
      <c r="C17" s="19" t="s">
        <v>97</v>
      </c>
    </row>
    <row r="18" spans="1:3" x14ac:dyDescent="0.2">
      <c r="A18" s="13">
        <v>17</v>
      </c>
      <c r="B18" s="16" t="s">
        <v>55</v>
      </c>
      <c r="C18" s="19" t="s">
        <v>98</v>
      </c>
    </row>
    <row r="19" spans="1:3" x14ac:dyDescent="0.2">
      <c r="A19" s="13">
        <v>18</v>
      </c>
      <c r="B19" s="16" t="s">
        <v>81</v>
      </c>
      <c r="C19" s="19" t="s">
        <v>99</v>
      </c>
    </row>
    <row r="20" spans="1:3" x14ac:dyDescent="0.2">
      <c r="A20" s="13">
        <v>19</v>
      </c>
      <c r="B20" s="16" t="s">
        <v>56</v>
      </c>
      <c r="C20" s="19" t="s">
        <v>100</v>
      </c>
    </row>
    <row r="21" spans="1:3" x14ac:dyDescent="0.2">
      <c r="A21" s="13">
        <v>20</v>
      </c>
      <c r="B21" s="16" t="s">
        <v>57</v>
      </c>
      <c r="C21" s="19" t="s">
        <v>101</v>
      </c>
    </row>
    <row r="22" spans="1:3" x14ac:dyDescent="0.2">
      <c r="A22" s="13">
        <v>21</v>
      </c>
      <c r="B22" s="16" t="s">
        <v>58</v>
      </c>
      <c r="C22" s="19" t="s">
        <v>102</v>
      </c>
    </row>
    <row r="23" spans="1:3" x14ac:dyDescent="0.2">
      <c r="A23" s="13">
        <v>22</v>
      </c>
      <c r="B23" s="16" t="s">
        <v>59</v>
      </c>
      <c r="C23" s="19" t="s">
        <v>102</v>
      </c>
    </row>
    <row r="24" spans="1:3" x14ac:dyDescent="0.2">
      <c r="A24" s="13">
        <v>23</v>
      </c>
      <c r="B24" s="16" t="s">
        <v>60</v>
      </c>
      <c r="C24" s="19" t="s">
        <v>103</v>
      </c>
    </row>
    <row r="25" spans="1:3" x14ac:dyDescent="0.2">
      <c r="A25" s="13">
        <v>24</v>
      </c>
      <c r="B25" s="16" t="s">
        <v>61</v>
      </c>
      <c r="C25" s="19" t="s">
        <v>104</v>
      </c>
    </row>
    <row r="26" spans="1:3" x14ac:dyDescent="0.2">
      <c r="A26" s="13">
        <v>25</v>
      </c>
      <c r="B26" s="16" t="s">
        <v>62</v>
      </c>
      <c r="C26" s="19" t="s">
        <v>105</v>
      </c>
    </row>
    <row r="27" spans="1:3" x14ac:dyDescent="0.2">
      <c r="A27" s="13">
        <v>26</v>
      </c>
      <c r="B27" s="16" t="s">
        <v>82</v>
      </c>
      <c r="C27" s="19" t="s">
        <v>106</v>
      </c>
    </row>
    <row r="28" spans="1:3" x14ac:dyDescent="0.2">
      <c r="A28" s="13">
        <v>27</v>
      </c>
      <c r="B28" s="16" t="s">
        <v>63</v>
      </c>
      <c r="C28" s="19" t="s">
        <v>107</v>
      </c>
    </row>
    <row r="29" spans="1:3" x14ac:dyDescent="0.2">
      <c r="A29" s="13">
        <v>28</v>
      </c>
      <c r="B29" s="16" t="s">
        <v>64</v>
      </c>
      <c r="C29" s="19" t="s">
        <v>108</v>
      </c>
    </row>
    <row r="30" spans="1:3" x14ac:dyDescent="0.2">
      <c r="A30" s="13">
        <v>29</v>
      </c>
      <c r="B30" s="16" t="s">
        <v>65</v>
      </c>
      <c r="C30" s="19" t="s">
        <v>109</v>
      </c>
    </row>
    <row r="31" spans="1:3" x14ac:dyDescent="0.2">
      <c r="A31" s="13">
        <v>30</v>
      </c>
      <c r="B31" s="16" t="s">
        <v>66</v>
      </c>
      <c r="C31" s="19" t="s">
        <v>110</v>
      </c>
    </row>
    <row r="32" spans="1:3" x14ac:dyDescent="0.2">
      <c r="A32" s="13">
        <v>31</v>
      </c>
      <c r="B32" s="16" t="s">
        <v>67</v>
      </c>
      <c r="C32" s="19" t="s">
        <v>111</v>
      </c>
    </row>
    <row r="33" spans="1:3" x14ac:dyDescent="0.2">
      <c r="A33" s="13">
        <v>32</v>
      </c>
      <c r="B33" s="16" t="s">
        <v>68</v>
      </c>
      <c r="C33" s="19" t="s">
        <v>112</v>
      </c>
    </row>
    <row r="34" spans="1:3" x14ac:dyDescent="0.2">
      <c r="A34" s="13">
        <v>33</v>
      </c>
      <c r="B34" s="16" t="s">
        <v>69</v>
      </c>
      <c r="C34" s="19" t="s">
        <v>113</v>
      </c>
    </row>
    <row r="35" spans="1:3" x14ac:dyDescent="0.2">
      <c r="A35" s="13">
        <v>34</v>
      </c>
      <c r="B35" s="16" t="s">
        <v>70</v>
      </c>
      <c r="C35" s="19" t="s">
        <v>114</v>
      </c>
    </row>
    <row r="36" spans="1:3" x14ac:dyDescent="0.2">
      <c r="A36" s="13">
        <v>35</v>
      </c>
      <c r="B36" s="16" t="s">
        <v>71</v>
      </c>
      <c r="C36" s="19" t="s">
        <v>115</v>
      </c>
    </row>
    <row r="37" spans="1:3" x14ac:dyDescent="0.2">
      <c r="A37" s="13">
        <v>36</v>
      </c>
      <c r="B37" s="16" t="s">
        <v>72</v>
      </c>
      <c r="C37" s="19" t="s">
        <v>116</v>
      </c>
    </row>
    <row r="38" spans="1:3" x14ac:dyDescent="0.2">
      <c r="A38" s="13">
        <v>37</v>
      </c>
      <c r="B38" s="16" t="s">
        <v>83</v>
      </c>
      <c r="C38" s="19" t="s">
        <v>117</v>
      </c>
    </row>
    <row r="39" spans="1:3" x14ac:dyDescent="0.2">
      <c r="A39" s="13">
        <v>38</v>
      </c>
      <c r="B39" s="16" t="s">
        <v>73</v>
      </c>
      <c r="C39" s="19" t="s">
        <v>118</v>
      </c>
    </row>
    <row r="40" spans="1:3" x14ac:dyDescent="0.2">
      <c r="A40" s="13">
        <v>39</v>
      </c>
      <c r="B40" s="16" t="s">
        <v>74</v>
      </c>
      <c r="C40" s="19" t="s">
        <v>119</v>
      </c>
    </row>
    <row r="41" spans="1:3" x14ac:dyDescent="0.2">
      <c r="A41" s="13">
        <v>40</v>
      </c>
      <c r="B41" s="16" t="s">
        <v>75</v>
      </c>
      <c r="C41" s="19" t="s">
        <v>120</v>
      </c>
    </row>
    <row r="42" spans="1:3" x14ac:dyDescent="0.2">
      <c r="A42" s="13">
        <v>41</v>
      </c>
      <c r="B42" s="16" t="s">
        <v>76</v>
      </c>
      <c r="C42" s="19" t="s">
        <v>121</v>
      </c>
    </row>
    <row r="43" spans="1:3" x14ac:dyDescent="0.2">
      <c r="A43" s="13">
        <v>42</v>
      </c>
      <c r="B43" s="16" t="s">
        <v>84</v>
      </c>
      <c r="C43" s="19" t="s">
        <v>122</v>
      </c>
    </row>
    <row r="44" spans="1:3" ht="13.5" thickBot="1" x14ac:dyDescent="0.25">
      <c r="A44" s="14">
        <v>43</v>
      </c>
      <c r="B44" s="17" t="s">
        <v>77</v>
      </c>
      <c r="C44" s="20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B1:R194"/>
  <sheetViews>
    <sheetView topLeftCell="A16" workbookViewId="0">
      <selection activeCell="E20" sqref="E20"/>
    </sheetView>
  </sheetViews>
  <sheetFormatPr baseColWidth="10" defaultRowHeight="12.75" x14ac:dyDescent="0.2"/>
  <cols>
    <col min="1" max="1" width="1.140625" customWidth="1"/>
    <col min="2" max="2" width="13" customWidth="1"/>
    <col min="3" max="3" width="16.28515625" customWidth="1"/>
    <col min="4" max="5" width="12.85546875" customWidth="1"/>
    <col min="7" max="7" width="18" customWidth="1"/>
    <col min="8" max="8" width="18.5703125" customWidth="1"/>
    <col min="9" max="9" width="15.7109375" customWidth="1"/>
    <col min="10" max="10" width="18.85546875" customWidth="1"/>
    <col min="11" max="11" width="18.28515625" customWidth="1"/>
    <col min="12" max="12" width="15.140625" customWidth="1"/>
  </cols>
  <sheetData>
    <row r="1" spans="2:18" x14ac:dyDescent="0.2">
      <c r="B1" s="2" t="s">
        <v>0</v>
      </c>
    </row>
    <row r="2" spans="2:18" x14ac:dyDescent="0.2">
      <c r="B2" s="2" t="s">
        <v>1</v>
      </c>
    </row>
    <row r="3" spans="2:18" x14ac:dyDescent="0.2">
      <c r="B3" s="2" t="s">
        <v>2</v>
      </c>
    </row>
    <row r="4" spans="2:18" x14ac:dyDescent="0.2">
      <c r="B4" s="2" t="s">
        <v>3</v>
      </c>
    </row>
    <row r="5" spans="2:18" x14ac:dyDescent="0.2">
      <c r="B5" s="8"/>
    </row>
    <row r="7" spans="2:18" x14ac:dyDescent="0.2">
      <c r="C7" s="7"/>
      <c r="D7" s="33"/>
      <c r="E7" s="33"/>
      <c r="F7" s="33"/>
      <c r="G7" s="33"/>
      <c r="H7" s="33"/>
      <c r="I7" s="33"/>
      <c r="J7" s="33"/>
      <c r="K7" s="33"/>
      <c r="L7" s="33"/>
      <c r="M7" s="33"/>
    </row>
    <row r="8" spans="2:18" x14ac:dyDescent="0.2">
      <c r="B8" s="8"/>
      <c r="C8" s="33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</row>
    <row r="9" spans="2:18" x14ac:dyDescent="0.2">
      <c r="B9" s="7"/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2:18" x14ac:dyDescent="0.2"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</row>
    <row r="11" spans="2:18" ht="13.5" thickBot="1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</row>
    <row r="12" spans="2:18" ht="13.5" thickBot="1" x14ac:dyDescent="0.25">
      <c r="C12" s="34" t="s">
        <v>12</v>
      </c>
      <c r="D12" s="32" t="s">
        <v>128</v>
      </c>
      <c r="G12" s="31" t="s">
        <v>129</v>
      </c>
      <c r="H12" s="32" t="s">
        <v>128</v>
      </c>
      <c r="J12" s="24"/>
    </row>
    <row r="13" spans="2:18" ht="13.5" thickBot="1" x14ac:dyDescent="0.25">
      <c r="C13" s="25" t="s">
        <v>20</v>
      </c>
      <c r="D13" s="28">
        <f t="shared" ref="D13:D22" si="0">SUMIF(EMPLEADO,C13,MONTO_TOTAL)</f>
        <v>660192.4</v>
      </c>
      <c r="G13" s="25" t="s">
        <v>9</v>
      </c>
      <c r="H13" s="28">
        <f>SUMIF(TIENDA,G13,MONTO_TOTAL)</f>
        <v>192163</v>
      </c>
    </row>
    <row r="14" spans="2:18" ht="13.5" thickBot="1" x14ac:dyDescent="0.25">
      <c r="C14" s="26" t="s">
        <v>22</v>
      </c>
      <c r="D14" s="28">
        <f t="shared" si="0"/>
        <v>782075.32000000007</v>
      </c>
      <c r="G14" s="26" t="s">
        <v>8</v>
      </c>
      <c r="H14" s="29">
        <f>SUMIF(TIENDA,G14,MONTO_TOTAL)</f>
        <v>258615</v>
      </c>
    </row>
    <row r="15" spans="2:18" ht="13.5" thickBot="1" x14ac:dyDescent="0.25">
      <c r="C15" s="26" t="s">
        <v>15</v>
      </c>
      <c r="D15" s="28">
        <f t="shared" si="0"/>
        <v>523360.86</v>
      </c>
      <c r="G15" s="84" t="s">
        <v>160</v>
      </c>
      <c r="H15" s="29">
        <f>SUMIF(TIENDA,G15,MONTO_TOTAL)</f>
        <v>263370</v>
      </c>
    </row>
    <row r="16" spans="2:18" ht="13.5" thickBot="1" x14ac:dyDescent="0.25">
      <c r="C16" s="26" t="s">
        <v>21</v>
      </c>
      <c r="D16" s="28">
        <f t="shared" si="0"/>
        <v>858547.34</v>
      </c>
      <c r="G16" s="84" t="s">
        <v>149</v>
      </c>
      <c r="H16" s="29">
        <f>SUMIF(TIENDA,G16,MONTO_TOTAL)</f>
        <v>144113.48000000001</v>
      </c>
    </row>
    <row r="17" spans="3:12" ht="13.5" thickBot="1" x14ac:dyDescent="0.25">
      <c r="C17" s="26" t="s">
        <v>19</v>
      </c>
      <c r="D17" s="28">
        <f t="shared" si="0"/>
        <v>699020.02</v>
      </c>
      <c r="G17" s="27" t="s">
        <v>7</v>
      </c>
      <c r="H17" s="30">
        <f>SUMIF(TIENDA,G17,MONTO_TOTAL)</f>
        <v>200744</v>
      </c>
    </row>
    <row r="18" spans="3:12" ht="13.5" thickBot="1" x14ac:dyDescent="0.25">
      <c r="C18" s="26" t="s">
        <v>13</v>
      </c>
      <c r="D18" s="28">
        <f t="shared" si="0"/>
        <v>446782</v>
      </c>
    </row>
    <row r="19" spans="3:12" ht="13.5" thickBot="1" x14ac:dyDescent="0.25">
      <c r="C19" s="26" t="s">
        <v>17</v>
      </c>
      <c r="D19" s="28">
        <f t="shared" si="0"/>
        <v>822659.78</v>
      </c>
    </row>
    <row r="20" spans="3:12" ht="13.5" thickBot="1" x14ac:dyDescent="0.25">
      <c r="C20" s="26" t="s">
        <v>16</v>
      </c>
      <c r="D20" s="28">
        <f t="shared" si="0"/>
        <v>480914.64</v>
      </c>
    </row>
    <row r="21" spans="3:12" ht="13.5" thickBot="1" x14ac:dyDescent="0.25">
      <c r="C21" s="26" t="s">
        <v>18</v>
      </c>
      <c r="D21" s="28">
        <f t="shared" si="0"/>
        <v>531304.07999999996</v>
      </c>
    </row>
    <row r="22" spans="3:12" ht="13.5" thickBot="1" x14ac:dyDescent="0.25">
      <c r="C22" s="27" t="s">
        <v>14</v>
      </c>
      <c r="D22" s="83">
        <f t="shared" si="0"/>
        <v>669302</v>
      </c>
      <c r="H22" s="90" t="s">
        <v>130</v>
      </c>
      <c r="I22" s="91"/>
      <c r="J22" s="91"/>
      <c r="K22" s="91"/>
      <c r="L22" s="92"/>
    </row>
    <row r="23" spans="3:12" ht="13.5" thickBot="1" x14ac:dyDescent="0.25">
      <c r="C23" s="7"/>
      <c r="D23" s="24"/>
      <c r="G23" s="35" t="s">
        <v>12</v>
      </c>
      <c r="H23" s="36" t="s">
        <v>9</v>
      </c>
      <c r="I23" s="36" t="s">
        <v>8</v>
      </c>
      <c r="J23" s="85" t="s">
        <v>160</v>
      </c>
      <c r="K23" s="85" t="s">
        <v>149</v>
      </c>
      <c r="L23" s="36" t="s">
        <v>7</v>
      </c>
    </row>
    <row r="24" spans="3:12" x14ac:dyDescent="0.2">
      <c r="C24" s="7"/>
      <c r="D24" s="24"/>
      <c r="G24" s="25" t="s">
        <v>20</v>
      </c>
      <c r="H24" s="37">
        <f t="shared" ref="H24:L33" si="1">SUMIFS(MONTO_TOTAL,EMPLEADO,$G24,TIENDA,H$23)</f>
        <v>13191</v>
      </c>
      <c r="I24" s="38">
        <f t="shared" si="1"/>
        <v>0</v>
      </c>
      <c r="J24" s="38">
        <f t="shared" si="1"/>
        <v>79376</v>
      </c>
      <c r="K24" s="38">
        <f t="shared" si="1"/>
        <v>7182</v>
      </c>
      <c r="L24" s="39">
        <f t="shared" si="1"/>
        <v>43647</v>
      </c>
    </row>
    <row r="25" spans="3:12" x14ac:dyDescent="0.2">
      <c r="C25" s="7"/>
      <c r="D25" s="24"/>
      <c r="G25" s="26" t="s">
        <v>22</v>
      </c>
      <c r="H25" s="40">
        <f t="shared" si="1"/>
        <v>0</v>
      </c>
      <c r="I25" s="41">
        <f t="shared" si="1"/>
        <v>0</v>
      </c>
      <c r="J25" s="41">
        <f t="shared" si="1"/>
        <v>53982</v>
      </c>
      <c r="K25" s="41">
        <f t="shared" si="1"/>
        <v>0</v>
      </c>
      <c r="L25" s="42">
        <f t="shared" si="1"/>
        <v>3996</v>
      </c>
    </row>
    <row r="26" spans="3:12" x14ac:dyDescent="0.2">
      <c r="C26" s="7"/>
      <c r="G26" s="26" t="s">
        <v>15</v>
      </c>
      <c r="H26" s="40">
        <f t="shared" si="1"/>
        <v>31980</v>
      </c>
      <c r="I26" s="41">
        <f t="shared" si="1"/>
        <v>5593</v>
      </c>
      <c r="J26" s="41">
        <f t="shared" si="1"/>
        <v>0</v>
      </c>
      <c r="K26" s="41">
        <f t="shared" si="1"/>
        <v>0</v>
      </c>
      <c r="L26" s="42">
        <f t="shared" si="1"/>
        <v>11430</v>
      </c>
    </row>
    <row r="27" spans="3:12" x14ac:dyDescent="0.2">
      <c r="C27" s="7"/>
      <c r="D27" s="24"/>
      <c r="G27" s="26" t="s">
        <v>21</v>
      </c>
      <c r="H27" s="40">
        <f t="shared" si="1"/>
        <v>47923</v>
      </c>
      <c r="I27" s="41">
        <f t="shared" si="1"/>
        <v>24189</v>
      </c>
      <c r="J27" s="41">
        <f t="shared" si="1"/>
        <v>18385</v>
      </c>
      <c r="K27" s="41">
        <f t="shared" si="1"/>
        <v>0</v>
      </c>
      <c r="L27" s="42">
        <f t="shared" si="1"/>
        <v>11238</v>
      </c>
    </row>
    <row r="28" spans="3:12" x14ac:dyDescent="0.2">
      <c r="C28" s="7"/>
      <c r="D28" s="24"/>
      <c r="G28" s="26" t="s">
        <v>19</v>
      </c>
      <c r="H28" s="40">
        <f t="shared" si="1"/>
        <v>0</v>
      </c>
      <c r="I28" s="41">
        <f t="shared" si="1"/>
        <v>3746</v>
      </c>
      <c r="J28" s="41">
        <f t="shared" si="1"/>
        <v>14984</v>
      </c>
      <c r="K28" s="41">
        <f t="shared" si="1"/>
        <v>10384</v>
      </c>
      <c r="L28" s="42">
        <f t="shared" si="1"/>
        <v>0</v>
      </c>
    </row>
    <row r="29" spans="3:12" x14ac:dyDescent="0.2">
      <c r="C29" s="7"/>
      <c r="D29" s="24"/>
      <c r="G29" s="26" t="s">
        <v>13</v>
      </c>
      <c r="H29" s="40">
        <f t="shared" si="1"/>
        <v>35360</v>
      </c>
      <c r="I29" s="41">
        <f t="shared" si="1"/>
        <v>18981</v>
      </c>
      <c r="J29" s="41">
        <f t="shared" si="1"/>
        <v>0</v>
      </c>
      <c r="K29" s="41">
        <f t="shared" si="1"/>
        <v>0</v>
      </c>
      <c r="L29" s="42">
        <f t="shared" si="1"/>
        <v>4794</v>
      </c>
    </row>
    <row r="30" spans="3:12" x14ac:dyDescent="0.2">
      <c r="C30" s="7"/>
      <c r="D30" s="24"/>
      <c r="G30" s="26" t="s">
        <v>17</v>
      </c>
      <c r="H30" s="40">
        <f t="shared" si="1"/>
        <v>0</v>
      </c>
      <c r="I30" s="41">
        <f t="shared" si="1"/>
        <v>37176</v>
      </c>
      <c r="J30" s="41">
        <f t="shared" si="1"/>
        <v>18981</v>
      </c>
      <c r="K30" s="41">
        <f t="shared" si="1"/>
        <v>15181</v>
      </c>
      <c r="L30" s="42">
        <f t="shared" si="1"/>
        <v>46472</v>
      </c>
    </row>
    <row r="31" spans="3:12" x14ac:dyDescent="0.2">
      <c r="C31" s="7"/>
      <c r="D31" s="24"/>
      <c r="G31" s="26" t="s">
        <v>16</v>
      </c>
      <c r="H31" s="40">
        <f t="shared" si="1"/>
        <v>15583</v>
      </c>
      <c r="I31" s="41">
        <f t="shared" si="1"/>
        <v>50985</v>
      </c>
      <c r="J31" s="41">
        <f t="shared" si="1"/>
        <v>27184</v>
      </c>
      <c r="K31" s="41">
        <f t="shared" si="1"/>
        <v>9006.48</v>
      </c>
      <c r="L31" s="42">
        <f t="shared" si="1"/>
        <v>44784</v>
      </c>
    </row>
    <row r="32" spans="3:12" x14ac:dyDescent="0.2">
      <c r="C32" s="7"/>
      <c r="D32" s="24"/>
      <c r="G32" s="26" t="s">
        <v>18</v>
      </c>
      <c r="H32" s="40">
        <f t="shared" si="1"/>
        <v>33735</v>
      </c>
      <c r="I32" s="41">
        <f t="shared" si="1"/>
        <v>117945</v>
      </c>
      <c r="J32" s="41">
        <f t="shared" si="1"/>
        <v>43485</v>
      </c>
      <c r="K32" s="41">
        <f t="shared" si="1"/>
        <v>22380</v>
      </c>
      <c r="L32" s="42">
        <f t="shared" si="1"/>
        <v>22386</v>
      </c>
    </row>
    <row r="33" spans="3:12" ht="13.5" thickBot="1" x14ac:dyDescent="0.25">
      <c r="C33" s="7"/>
      <c r="D33" s="24"/>
      <c r="G33" s="27" t="s">
        <v>14</v>
      </c>
      <c r="H33" s="43">
        <f t="shared" si="1"/>
        <v>14391</v>
      </c>
      <c r="I33" s="44">
        <f t="shared" si="1"/>
        <v>0</v>
      </c>
      <c r="J33" s="44">
        <f t="shared" si="1"/>
        <v>6993</v>
      </c>
      <c r="K33" s="44">
        <f t="shared" si="1"/>
        <v>79980</v>
      </c>
      <c r="L33" s="45">
        <f t="shared" si="1"/>
        <v>11997</v>
      </c>
    </row>
    <row r="34" spans="3:12" x14ac:dyDescent="0.2">
      <c r="C34" s="7"/>
      <c r="D34" s="24"/>
    </row>
    <row r="35" spans="3:12" x14ac:dyDescent="0.2">
      <c r="C35" s="7"/>
      <c r="D35" s="24"/>
    </row>
    <row r="36" spans="3:12" x14ac:dyDescent="0.2">
      <c r="C36" s="7"/>
      <c r="D36" s="24"/>
    </row>
    <row r="37" spans="3:12" x14ac:dyDescent="0.2">
      <c r="C37" s="7"/>
      <c r="D37" s="24"/>
    </row>
    <row r="38" spans="3:12" x14ac:dyDescent="0.2">
      <c r="C38" s="7"/>
      <c r="D38" s="24"/>
    </row>
    <row r="39" spans="3:12" x14ac:dyDescent="0.2">
      <c r="C39" s="7"/>
      <c r="D39" s="24"/>
    </row>
    <row r="40" spans="3:12" x14ac:dyDescent="0.2">
      <c r="C40" s="7"/>
      <c r="D40" s="24"/>
    </row>
    <row r="41" spans="3:12" x14ac:dyDescent="0.2">
      <c r="C41" s="7"/>
      <c r="D41" s="24"/>
    </row>
    <row r="42" spans="3:12" x14ac:dyDescent="0.2">
      <c r="C42" s="7"/>
      <c r="D42" s="24"/>
    </row>
    <row r="43" spans="3:12" x14ac:dyDescent="0.2">
      <c r="C43" s="7"/>
      <c r="D43" s="24"/>
    </row>
    <row r="44" spans="3:12" x14ac:dyDescent="0.2">
      <c r="C44" s="7"/>
      <c r="D44" s="24"/>
    </row>
    <row r="45" spans="3:12" x14ac:dyDescent="0.2">
      <c r="C45" s="7"/>
      <c r="D45" s="24"/>
    </row>
    <row r="46" spans="3:12" x14ac:dyDescent="0.2">
      <c r="C46" s="7"/>
      <c r="D46" s="24"/>
    </row>
    <row r="47" spans="3:12" x14ac:dyDescent="0.2">
      <c r="C47" s="7"/>
      <c r="D47" s="24"/>
    </row>
    <row r="48" spans="3:12" x14ac:dyDescent="0.2">
      <c r="C48" s="7"/>
      <c r="D48" s="24"/>
    </row>
    <row r="49" spans="3:4" x14ac:dyDescent="0.2">
      <c r="C49" s="7"/>
      <c r="D49" s="24"/>
    </row>
    <row r="50" spans="3:4" x14ac:dyDescent="0.2">
      <c r="C50" s="7"/>
      <c r="D50" s="24"/>
    </row>
    <row r="51" spans="3:4" x14ac:dyDescent="0.2">
      <c r="C51" s="7"/>
      <c r="D51" s="24"/>
    </row>
    <row r="52" spans="3:4" x14ac:dyDescent="0.2">
      <c r="C52" s="7"/>
      <c r="D52" s="24"/>
    </row>
    <row r="53" spans="3:4" x14ac:dyDescent="0.2">
      <c r="C53" s="7"/>
      <c r="D53" s="24"/>
    </row>
    <row r="54" spans="3:4" x14ac:dyDescent="0.2">
      <c r="C54" s="7"/>
      <c r="D54" s="24"/>
    </row>
    <row r="55" spans="3:4" x14ac:dyDescent="0.2">
      <c r="C55" s="7"/>
      <c r="D55" s="24"/>
    </row>
    <row r="56" spans="3:4" x14ac:dyDescent="0.2">
      <c r="C56" s="7"/>
      <c r="D56" s="24"/>
    </row>
    <row r="57" spans="3:4" x14ac:dyDescent="0.2">
      <c r="C57" s="7"/>
      <c r="D57" s="24"/>
    </row>
    <row r="58" spans="3:4" x14ac:dyDescent="0.2">
      <c r="C58" s="7"/>
      <c r="D58" s="24"/>
    </row>
    <row r="59" spans="3:4" x14ac:dyDescent="0.2">
      <c r="C59" s="7"/>
      <c r="D59" s="24"/>
    </row>
    <row r="60" spans="3:4" x14ac:dyDescent="0.2">
      <c r="C60" s="7"/>
      <c r="D60" s="24"/>
    </row>
    <row r="61" spans="3:4" x14ac:dyDescent="0.2">
      <c r="C61" s="7"/>
      <c r="D61" s="24"/>
    </row>
    <row r="62" spans="3:4" x14ac:dyDescent="0.2">
      <c r="C62" s="7"/>
      <c r="D62" s="24"/>
    </row>
    <row r="63" spans="3:4" x14ac:dyDescent="0.2">
      <c r="C63" s="7"/>
      <c r="D63" s="24"/>
    </row>
    <row r="64" spans="3:4" x14ac:dyDescent="0.2">
      <c r="C64" s="7"/>
      <c r="D64" s="24"/>
    </row>
    <row r="65" spans="3:4" x14ac:dyDescent="0.2">
      <c r="C65" s="7"/>
      <c r="D65" s="24"/>
    </row>
    <row r="66" spans="3:4" x14ac:dyDescent="0.2">
      <c r="C66" s="7"/>
      <c r="D66" s="24"/>
    </row>
    <row r="67" spans="3:4" x14ac:dyDescent="0.2">
      <c r="C67" s="7"/>
      <c r="D67" s="24"/>
    </row>
    <row r="68" spans="3:4" x14ac:dyDescent="0.2">
      <c r="C68" s="7"/>
      <c r="D68" s="24"/>
    </row>
    <row r="69" spans="3:4" x14ac:dyDescent="0.2">
      <c r="C69" s="7"/>
      <c r="D69" s="24"/>
    </row>
    <row r="70" spans="3:4" x14ac:dyDescent="0.2">
      <c r="C70" s="7"/>
      <c r="D70" s="24"/>
    </row>
    <row r="71" spans="3:4" x14ac:dyDescent="0.2">
      <c r="C71" s="7"/>
      <c r="D71" s="24"/>
    </row>
    <row r="72" spans="3:4" x14ac:dyDescent="0.2">
      <c r="C72" s="7"/>
      <c r="D72" s="24"/>
    </row>
    <row r="73" spans="3:4" x14ac:dyDescent="0.2">
      <c r="C73" s="7"/>
      <c r="D73" s="24"/>
    </row>
    <row r="74" spans="3:4" x14ac:dyDescent="0.2">
      <c r="C74" s="7"/>
      <c r="D74" s="24"/>
    </row>
    <row r="75" spans="3:4" x14ac:dyDescent="0.2">
      <c r="C75" s="7"/>
      <c r="D75" s="24"/>
    </row>
    <row r="76" spans="3:4" x14ac:dyDescent="0.2">
      <c r="C76" s="7"/>
      <c r="D76" s="24"/>
    </row>
    <row r="77" spans="3:4" x14ac:dyDescent="0.2">
      <c r="C77" s="7"/>
      <c r="D77" s="24"/>
    </row>
    <row r="78" spans="3:4" x14ac:dyDescent="0.2">
      <c r="C78" s="7"/>
      <c r="D78" s="24"/>
    </row>
    <row r="79" spans="3:4" x14ac:dyDescent="0.2">
      <c r="C79" s="7"/>
      <c r="D79" s="24"/>
    </row>
    <row r="80" spans="3:4" x14ac:dyDescent="0.2">
      <c r="C80" s="7"/>
      <c r="D80" s="24"/>
    </row>
    <row r="81" spans="3:4" x14ac:dyDescent="0.2">
      <c r="C81" s="7"/>
      <c r="D81" s="24"/>
    </row>
    <row r="82" spans="3:4" x14ac:dyDescent="0.2">
      <c r="C82" s="7"/>
      <c r="D82" s="24"/>
    </row>
    <row r="83" spans="3:4" x14ac:dyDescent="0.2">
      <c r="C83" s="7"/>
      <c r="D83" s="24"/>
    </row>
    <row r="84" spans="3:4" x14ac:dyDescent="0.2">
      <c r="C84" s="7"/>
      <c r="D84" s="24"/>
    </row>
    <row r="85" spans="3:4" x14ac:dyDescent="0.2">
      <c r="C85" s="7"/>
      <c r="D85" s="24"/>
    </row>
    <row r="86" spans="3:4" x14ac:dyDescent="0.2">
      <c r="C86" s="7"/>
      <c r="D86" s="24"/>
    </row>
    <row r="87" spans="3:4" x14ac:dyDescent="0.2">
      <c r="C87" s="7"/>
      <c r="D87" s="24"/>
    </row>
    <row r="88" spans="3:4" x14ac:dyDescent="0.2">
      <c r="C88" s="24"/>
      <c r="D88" s="24"/>
    </row>
    <row r="89" spans="3:4" x14ac:dyDescent="0.2">
      <c r="C89" s="24"/>
      <c r="D89" s="24"/>
    </row>
    <row r="90" spans="3:4" x14ac:dyDescent="0.2">
      <c r="C90" s="24"/>
      <c r="D90" s="24"/>
    </row>
    <row r="91" spans="3:4" x14ac:dyDescent="0.2">
      <c r="C91" s="24"/>
      <c r="D91" s="24"/>
    </row>
    <row r="92" spans="3:4" x14ac:dyDescent="0.2">
      <c r="C92" s="24"/>
      <c r="D92" s="24"/>
    </row>
    <row r="93" spans="3:4" x14ac:dyDescent="0.2">
      <c r="C93" s="24"/>
      <c r="D93" s="24"/>
    </row>
    <row r="94" spans="3:4" x14ac:dyDescent="0.2">
      <c r="C94" s="24"/>
      <c r="D94" s="24"/>
    </row>
    <row r="95" spans="3:4" x14ac:dyDescent="0.2">
      <c r="C95" s="24"/>
      <c r="D95" s="24"/>
    </row>
    <row r="96" spans="3:4" x14ac:dyDescent="0.2">
      <c r="C96" s="24"/>
      <c r="D96" s="24"/>
    </row>
    <row r="97" spans="3:4" x14ac:dyDescent="0.2">
      <c r="C97" s="24"/>
      <c r="D97" s="24"/>
    </row>
    <row r="98" spans="3:4" x14ac:dyDescent="0.2">
      <c r="C98" s="24"/>
      <c r="D98" s="24"/>
    </row>
    <row r="99" spans="3:4" x14ac:dyDescent="0.2">
      <c r="C99" s="24"/>
      <c r="D99" s="24"/>
    </row>
    <row r="100" spans="3:4" x14ac:dyDescent="0.2">
      <c r="C100" s="24"/>
      <c r="D100" s="24"/>
    </row>
    <row r="101" spans="3:4" x14ac:dyDescent="0.2">
      <c r="C101" s="24"/>
      <c r="D101" s="24"/>
    </row>
    <row r="102" spans="3:4" x14ac:dyDescent="0.2">
      <c r="C102" s="24"/>
      <c r="D102" s="24"/>
    </row>
    <row r="103" spans="3:4" x14ac:dyDescent="0.2">
      <c r="C103" s="24"/>
      <c r="D103" s="24"/>
    </row>
    <row r="104" spans="3:4" x14ac:dyDescent="0.2">
      <c r="C104" s="24"/>
      <c r="D104" s="24"/>
    </row>
    <row r="105" spans="3:4" x14ac:dyDescent="0.2">
      <c r="C105" s="24"/>
      <c r="D105" s="24"/>
    </row>
    <row r="106" spans="3:4" x14ac:dyDescent="0.2">
      <c r="C106" s="24"/>
      <c r="D106" s="24"/>
    </row>
    <row r="107" spans="3:4" x14ac:dyDescent="0.2">
      <c r="C107" s="24"/>
      <c r="D107" s="24"/>
    </row>
    <row r="108" spans="3:4" x14ac:dyDescent="0.2">
      <c r="C108" s="24"/>
      <c r="D108" s="24"/>
    </row>
    <row r="109" spans="3:4" x14ac:dyDescent="0.2">
      <c r="C109" s="24"/>
      <c r="D109" s="24"/>
    </row>
    <row r="110" spans="3:4" x14ac:dyDescent="0.2">
      <c r="C110" s="24"/>
      <c r="D110" s="24"/>
    </row>
    <row r="111" spans="3:4" x14ac:dyDescent="0.2">
      <c r="C111" s="24"/>
      <c r="D111" s="24"/>
    </row>
    <row r="112" spans="3:4" x14ac:dyDescent="0.2">
      <c r="C112" s="24"/>
      <c r="D112" s="24"/>
    </row>
    <row r="113" spans="3:4" x14ac:dyDescent="0.2">
      <c r="C113" s="24"/>
      <c r="D113" s="24"/>
    </row>
    <row r="114" spans="3:4" x14ac:dyDescent="0.2">
      <c r="C114" s="24"/>
      <c r="D114" s="24"/>
    </row>
    <row r="115" spans="3:4" x14ac:dyDescent="0.2">
      <c r="C115" s="24"/>
      <c r="D115" s="24"/>
    </row>
    <row r="116" spans="3:4" x14ac:dyDescent="0.2">
      <c r="C116" s="24"/>
      <c r="D116" s="24"/>
    </row>
    <row r="117" spans="3:4" x14ac:dyDescent="0.2">
      <c r="C117" s="24"/>
      <c r="D117" s="24"/>
    </row>
    <row r="118" spans="3:4" x14ac:dyDescent="0.2">
      <c r="C118" s="24"/>
      <c r="D118" s="24"/>
    </row>
    <row r="119" spans="3:4" x14ac:dyDescent="0.2">
      <c r="C119" s="24"/>
      <c r="D119" s="24"/>
    </row>
    <row r="120" spans="3:4" x14ac:dyDescent="0.2">
      <c r="C120" s="24"/>
      <c r="D120" s="24"/>
    </row>
    <row r="121" spans="3:4" x14ac:dyDescent="0.2">
      <c r="C121" s="24"/>
      <c r="D121" s="24"/>
    </row>
    <row r="122" spans="3:4" x14ac:dyDescent="0.2">
      <c r="C122" s="24"/>
      <c r="D122" s="24"/>
    </row>
    <row r="123" spans="3:4" x14ac:dyDescent="0.2">
      <c r="C123" s="24"/>
      <c r="D123" s="24"/>
    </row>
    <row r="124" spans="3:4" x14ac:dyDescent="0.2">
      <c r="C124" s="24"/>
      <c r="D124" s="24"/>
    </row>
    <row r="125" spans="3:4" x14ac:dyDescent="0.2">
      <c r="C125" s="24"/>
      <c r="D125" s="24"/>
    </row>
    <row r="126" spans="3:4" x14ac:dyDescent="0.2">
      <c r="C126" s="24"/>
      <c r="D126" s="24"/>
    </row>
    <row r="127" spans="3:4" x14ac:dyDescent="0.2">
      <c r="C127" s="24"/>
      <c r="D127" s="24"/>
    </row>
    <row r="128" spans="3:4" x14ac:dyDescent="0.2">
      <c r="C128" s="24"/>
      <c r="D128" s="24"/>
    </row>
    <row r="129" spans="3:4" x14ac:dyDescent="0.2">
      <c r="C129" s="24"/>
      <c r="D129" s="24"/>
    </row>
    <row r="130" spans="3:4" x14ac:dyDescent="0.2">
      <c r="C130" s="24"/>
      <c r="D130" s="24"/>
    </row>
    <row r="131" spans="3:4" x14ac:dyDescent="0.2">
      <c r="C131" s="24"/>
      <c r="D131" s="24"/>
    </row>
    <row r="132" spans="3:4" x14ac:dyDescent="0.2">
      <c r="C132" s="24"/>
      <c r="D132" s="24"/>
    </row>
    <row r="133" spans="3:4" x14ac:dyDescent="0.2">
      <c r="C133" s="24"/>
      <c r="D133" s="24"/>
    </row>
    <row r="134" spans="3:4" x14ac:dyDescent="0.2">
      <c r="C134" s="24"/>
      <c r="D134" s="24"/>
    </row>
    <row r="135" spans="3:4" x14ac:dyDescent="0.2">
      <c r="C135" s="24"/>
      <c r="D135" s="24"/>
    </row>
    <row r="136" spans="3:4" x14ac:dyDescent="0.2">
      <c r="C136" s="24"/>
      <c r="D136" s="24"/>
    </row>
    <row r="137" spans="3:4" x14ac:dyDescent="0.2">
      <c r="C137" s="24"/>
      <c r="D137" s="24"/>
    </row>
    <row r="138" spans="3:4" x14ac:dyDescent="0.2">
      <c r="C138" s="24"/>
      <c r="D138" s="24"/>
    </row>
    <row r="139" spans="3:4" x14ac:dyDescent="0.2">
      <c r="C139" s="24"/>
      <c r="D139" s="24"/>
    </row>
    <row r="140" spans="3:4" x14ac:dyDescent="0.2">
      <c r="C140" s="24"/>
      <c r="D140" s="24"/>
    </row>
    <row r="141" spans="3:4" x14ac:dyDescent="0.2">
      <c r="C141" s="24"/>
      <c r="D141" s="24"/>
    </row>
    <row r="142" spans="3:4" x14ac:dyDescent="0.2">
      <c r="C142" s="24"/>
      <c r="D142" s="24"/>
    </row>
    <row r="143" spans="3:4" x14ac:dyDescent="0.2">
      <c r="C143" s="24"/>
      <c r="D143" s="24"/>
    </row>
    <row r="144" spans="3:4" x14ac:dyDescent="0.2">
      <c r="C144" s="24"/>
      <c r="D144" s="24"/>
    </row>
    <row r="145" spans="3:4" x14ac:dyDescent="0.2">
      <c r="C145" s="24"/>
      <c r="D145" s="24"/>
    </row>
    <row r="146" spans="3:4" x14ac:dyDescent="0.2">
      <c r="C146" s="24"/>
      <c r="D146" s="24"/>
    </row>
    <row r="147" spans="3:4" x14ac:dyDescent="0.2">
      <c r="C147" s="24"/>
      <c r="D147" s="24"/>
    </row>
    <row r="148" spans="3:4" x14ac:dyDescent="0.2">
      <c r="C148" s="24"/>
      <c r="D148" s="24"/>
    </row>
    <row r="149" spans="3:4" x14ac:dyDescent="0.2">
      <c r="C149" s="24"/>
      <c r="D149" s="24"/>
    </row>
    <row r="150" spans="3:4" x14ac:dyDescent="0.2">
      <c r="C150" s="24"/>
      <c r="D150" s="24"/>
    </row>
    <row r="151" spans="3:4" x14ac:dyDescent="0.2">
      <c r="C151" s="24"/>
      <c r="D151" s="24"/>
    </row>
    <row r="152" spans="3:4" x14ac:dyDescent="0.2">
      <c r="C152" s="24"/>
      <c r="D152" s="24"/>
    </row>
    <row r="153" spans="3:4" x14ac:dyDescent="0.2">
      <c r="C153" s="24"/>
      <c r="D153" s="24"/>
    </row>
    <row r="154" spans="3:4" x14ac:dyDescent="0.2">
      <c r="C154" s="24"/>
      <c r="D154" s="24"/>
    </row>
    <row r="155" spans="3:4" x14ac:dyDescent="0.2">
      <c r="C155" s="24"/>
      <c r="D155" s="24"/>
    </row>
    <row r="156" spans="3:4" x14ac:dyDescent="0.2">
      <c r="C156" s="24"/>
      <c r="D156" s="24"/>
    </row>
    <row r="157" spans="3:4" x14ac:dyDescent="0.2">
      <c r="C157" s="24"/>
      <c r="D157" s="24"/>
    </row>
    <row r="158" spans="3:4" x14ac:dyDescent="0.2">
      <c r="C158" s="24"/>
      <c r="D158" s="24"/>
    </row>
    <row r="159" spans="3:4" x14ac:dyDescent="0.2">
      <c r="C159" s="24"/>
      <c r="D159" s="24"/>
    </row>
    <row r="160" spans="3:4" x14ac:dyDescent="0.2">
      <c r="C160" s="24"/>
      <c r="D160" s="24"/>
    </row>
    <row r="161" spans="3:4" x14ac:dyDescent="0.2">
      <c r="C161" s="24"/>
      <c r="D161" s="24"/>
    </row>
    <row r="162" spans="3:4" x14ac:dyDescent="0.2">
      <c r="C162" s="24"/>
      <c r="D162" s="24"/>
    </row>
    <row r="163" spans="3:4" x14ac:dyDescent="0.2">
      <c r="C163" s="24"/>
      <c r="D163" s="24"/>
    </row>
    <row r="164" spans="3:4" x14ac:dyDescent="0.2">
      <c r="C164" s="24"/>
      <c r="D164" s="24"/>
    </row>
    <row r="165" spans="3:4" x14ac:dyDescent="0.2">
      <c r="C165" s="24"/>
      <c r="D165" s="24"/>
    </row>
    <row r="166" spans="3:4" x14ac:dyDescent="0.2">
      <c r="C166" s="24"/>
      <c r="D166" s="24"/>
    </row>
    <row r="167" spans="3:4" x14ac:dyDescent="0.2">
      <c r="C167" s="24"/>
      <c r="D167" s="24"/>
    </row>
    <row r="168" spans="3:4" x14ac:dyDescent="0.2">
      <c r="C168" s="24"/>
      <c r="D168" s="24"/>
    </row>
    <row r="169" spans="3:4" x14ac:dyDescent="0.2">
      <c r="C169" s="24"/>
      <c r="D169" s="24"/>
    </row>
    <row r="170" spans="3:4" x14ac:dyDescent="0.2">
      <c r="C170" s="24"/>
      <c r="D170" s="24"/>
    </row>
    <row r="171" spans="3:4" x14ac:dyDescent="0.2">
      <c r="C171" s="24"/>
      <c r="D171" s="24"/>
    </row>
    <row r="172" spans="3:4" x14ac:dyDescent="0.2">
      <c r="C172" s="24"/>
      <c r="D172" s="24"/>
    </row>
    <row r="173" spans="3:4" x14ac:dyDescent="0.2">
      <c r="C173" s="24"/>
      <c r="D173" s="24"/>
    </row>
    <row r="174" spans="3:4" x14ac:dyDescent="0.2">
      <c r="C174" s="24"/>
      <c r="D174" s="24"/>
    </row>
    <row r="175" spans="3:4" x14ac:dyDescent="0.2">
      <c r="C175" s="24"/>
      <c r="D175" s="24"/>
    </row>
    <row r="176" spans="3:4" x14ac:dyDescent="0.2">
      <c r="C176" s="24"/>
      <c r="D176" s="24"/>
    </row>
    <row r="177" spans="3:4" x14ac:dyDescent="0.2">
      <c r="C177" s="24"/>
      <c r="D177" s="24"/>
    </row>
    <row r="178" spans="3:4" x14ac:dyDescent="0.2">
      <c r="C178" s="24"/>
      <c r="D178" s="24"/>
    </row>
    <row r="179" spans="3:4" x14ac:dyDescent="0.2">
      <c r="C179" s="24"/>
      <c r="D179" s="24"/>
    </row>
    <row r="180" spans="3:4" x14ac:dyDescent="0.2">
      <c r="C180" s="24"/>
      <c r="D180" s="24"/>
    </row>
    <row r="181" spans="3:4" x14ac:dyDescent="0.2">
      <c r="C181" s="24"/>
      <c r="D181" s="24"/>
    </row>
    <row r="182" spans="3:4" x14ac:dyDescent="0.2">
      <c r="C182" s="24"/>
      <c r="D182" s="24"/>
    </row>
    <row r="183" spans="3:4" x14ac:dyDescent="0.2">
      <c r="C183" s="24"/>
      <c r="D183" s="24"/>
    </row>
    <row r="184" spans="3:4" x14ac:dyDescent="0.2">
      <c r="C184" s="24"/>
      <c r="D184" s="24"/>
    </row>
    <row r="185" spans="3:4" x14ac:dyDescent="0.2">
      <c r="C185" s="24"/>
      <c r="D185" s="24"/>
    </row>
    <row r="186" spans="3:4" x14ac:dyDescent="0.2">
      <c r="C186" s="24"/>
      <c r="D186" s="24"/>
    </row>
    <row r="187" spans="3:4" x14ac:dyDescent="0.2">
      <c r="C187" s="24"/>
      <c r="D187" s="24"/>
    </row>
    <row r="188" spans="3:4" x14ac:dyDescent="0.2">
      <c r="C188" s="24"/>
      <c r="D188" s="24"/>
    </row>
    <row r="189" spans="3:4" x14ac:dyDescent="0.2">
      <c r="C189" s="24"/>
      <c r="D189" s="24"/>
    </row>
    <row r="190" spans="3:4" x14ac:dyDescent="0.2">
      <c r="C190" s="24"/>
      <c r="D190" s="24"/>
    </row>
    <row r="191" spans="3:4" x14ac:dyDescent="0.2">
      <c r="C191" s="24"/>
      <c r="D191" s="24"/>
    </row>
    <row r="192" spans="3:4" x14ac:dyDescent="0.2">
      <c r="C192" s="24"/>
      <c r="D192" s="24"/>
    </row>
    <row r="193" spans="3:4" x14ac:dyDescent="0.2">
      <c r="C193" s="24"/>
      <c r="D193" s="24"/>
    </row>
    <row r="194" spans="3:4" x14ac:dyDescent="0.2">
      <c r="C194" s="24"/>
      <c r="D194" s="24"/>
    </row>
  </sheetData>
  <mergeCells count="1">
    <mergeCell ref="H22:L22"/>
  </mergeCells>
  <phoneticPr fontId="3" type="noConversion"/>
  <pageMargins left="0.75" right="0.75" top="1" bottom="1" header="0" footer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Ventas</vt:lpstr>
      <vt:lpstr>Productos</vt:lpstr>
      <vt:lpstr>Clientes</vt:lpstr>
      <vt:lpstr>Estadisticas</vt:lpstr>
      <vt:lpstr>EMPLEADO</vt:lpstr>
      <vt:lpstr>MONTO_TOTAL</vt:lpstr>
      <vt:lpstr>TabCli</vt:lpstr>
      <vt:lpstr>Tablita</vt:lpstr>
      <vt:lpstr>Tablota</vt:lpstr>
      <vt:lpstr>TIENDA</vt:lpstr>
      <vt:lpstr>TProd</vt:lpstr>
    </vt:vector>
  </TitlesOfParts>
  <Company>Universidad de Lima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Ilmer Cóndor E.</dc:creator>
  <cp:lastModifiedBy>Ilmer Condor</cp:lastModifiedBy>
  <dcterms:created xsi:type="dcterms:W3CDTF">2003-10-31T17:13:35Z</dcterms:created>
  <dcterms:modified xsi:type="dcterms:W3CDTF">2019-06-02T20:02:00Z</dcterms:modified>
</cp:coreProperties>
</file>